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240" yWindow="60" windowWidth="18780" windowHeight="12405"/>
  </bookViews>
  <sheets>
    <sheet name="Formular" sheetId="11" r:id="rId1"/>
    <sheet name="Hilfstabelle" sheetId="13" state="hidden" r:id="rId2"/>
  </sheets>
  <definedNames>
    <definedName name="_xlnm._FilterDatabase" localSheetId="0" hidden="1">Formular!$F$37:$I$37</definedName>
    <definedName name="_xlnm.Print_Area" localSheetId="0">Formular!$A:$M</definedName>
  </definedNames>
  <calcPr calcId="162913" calcMode="autoNoTable" concurrentManualCount="2"/>
</workbook>
</file>

<file path=xl/calcChain.xml><?xml version="1.0" encoding="utf-8"?>
<calcChain xmlns="http://schemas.openxmlformats.org/spreadsheetml/2006/main">
  <c r="L41" i="11" l="1"/>
  <c r="O41" i="11" s="1"/>
  <c r="L45" i="11"/>
  <c r="L50" i="11" s="1"/>
  <c r="F30" i="11"/>
  <c r="K50" i="11" s="1"/>
  <c r="L52" i="11"/>
  <c r="L58" i="11" s="1"/>
  <c r="K54" i="11"/>
  <c r="O43" i="11"/>
  <c r="L56" i="11"/>
</calcChain>
</file>

<file path=xl/sharedStrings.xml><?xml version="1.0" encoding="utf-8"?>
<sst xmlns="http://schemas.openxmlformats.org/spreadsheetml/2006/main" count="54" uniqueCount="49">
  <si>
    <t>Abteilung Finanzen</t>
  </si>
  <si>
    <t>8510 Frauenfeld</t>
  </si>
  <si>
    <t>Bitte leer lassen</t>
  </si>
  <si>
    <t>Konto:</t>
  </si>
  <si>
    <t>KORE-NR:</t>
  </si>
  <si>
    <t>Rechn-Jahr:</t>
  </si>
  <si>
    <t>Belegnr.:</t>
  </si>
  <si>
    <t>Schulgemeinde:</t>
  </si>
  <si>
    <t>Dauer:</t>
  </si>
  <si>
    <t>bis</t>
  </si>
  <si>
    <t>Lohnband / Lohnposition</t>
  </si>
  <si>
    <t>LB</t>
  </si>
  <si>
    <t>LP</t>
  </si>
  <si>
    <t>à</t>
  </si>
  <si>
    <t>+ Lohnnebenkosten</t>
  </si>
  <si>
    <t>AMT FÜR VOLKSSCHULE</t>
  </si>
  <si>
    <t>Datum:</t>
  </si>
  <si>
    <t>Visum:</t>
  </si>
  <si>
    <t>Finanzen</t>
  </si>
  <si>
    <t>Amt für Volksschule</t>
  </si>
  <si>
    <t>Stempel der Schulgemeinde, Unterschrift, Datum:</t>
  </si>
  <si>
    <t>Allgemeine Angaben</t>
  </si>
  <si>
    <t>Rückvergütung Kanton</t>
  </si>
  <si>
    <t>Besoldung</t>
  </si>
  <si>
    <t>Name des Kindes:</t>
  </si>
  <si>
    <t>+ Bearbeitungsgebühr</t>
  </si>
  <si>
    <t>Rückerstattung zu Lasten Kanton</t>
  </si>
  <si>
    <t>Spannerstrasse 31</t>
  </si>
  <si>
    <t>Rückvergütung des Besoldungsaufwandes für PTM-Therapien bei Kindern
von Privatschulen (gemäss kantonalem Entscheid)</t>
  </si>
  <si>
    <t>Name der Therapiefachperson:</t>
  </si>
  <si>
    <t>Besoldung für Anzahl Therapie-Einheiten</t>
  </si>
  <si>
    <t>Nr.</t>
  </si>
  <si>
    <t>Jahr</t>
  </si>
  <si>
    <t>Besoldungsnebenkosten</t>
  </si>
  <si>
    <t>bitte auswählen</t>
  </si>
  <si>
    <t>bitte Jahr auswählen</t>
  </si>
  <si>
    <t>Jahr:</t>
  </si>
  <si>
    <t>Privatschule:</t>
  </si>
  <si>
    <t>+ zusätzliche Auslagen / Spesen</t>
  </si>
  <si>
    <t>Die Schulgemeinde stellt dem Amt für Volksschule bis spätestens Ende Januar den Besoldungsaufwand des abgelaufenen Kalenderjahres in Rechnung. Später eingereichte Rechnungen können nicht mehr berücksichtigt werden.</t>
  </si>
  <si>
    <t>Anstellung</t>
  </si>
  <si>
    <t>Total Besoldungsaufwand / Honorar</t>
  </si>
  <si>
    <t>Fr.</t>
  </si>
  <si>
    <t>Honorar für Anzahl Einheiten</t>
  </si>
  <si>
    <t>Einheiten</t>
  </si>
  <si>
    <t>Total Fr.</t>
  </si>
  <si>
    <r>
      <t>Jahreslohn 100%</t>
    </r>
    <r>
      <rPr>
        <sz val="8"/>
        <rFont val="Arial"/>
        <family val="2"/>
      </rPr>
      <t xml:space="preserve"> </t>
    </r>
  </si>
  <si>
    <t>(inkl. 13. Monatslohn)</t>
  </si>
  <si>
    <t>Besoldung / Honorar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</si>
</sst>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0.0%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4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4" fontId="6" fillId="0" borderId="0" xfId="0" applyNumberFormat="1" applyFont="1" applyFill="1" applyProtection="1"/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7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  <protection locked="0"/>
    </xf>
    <xf numFmtId="4" fontId="6" fillId="3" borderId="7" xfId="0" applyNumberFormat="1" applyFont="1" applyFill="1" applyBorder="1" applyAlignment="1" applyProtection="1">
      <alignment horizontal="center"/>
      <protection locked="0"/>
    </xf>
    <xf numFmtId="0" fontId="6" fillId="0" borderId="7" xfId="0" quotePrefix="1" applyFont="1" applyFill="1" applyBorder="1" applyProtection="1"/>
    <xf numFmtId="0" fontId="5" fillId="0" borderId="7" xfId="0" applyFont="1" applyFill="1" applyBorder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9" fontId="6" fillId="0" borderId="7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4" fontId="6" fillId="4" borderId="7" xfId="0" applyNumberFormat="1" applyFont="1" applyFill="1" applyBorder="1" applyAlignment="1" applyProtection="1"/>
    <xf numFmtId="4" fontId="5" fillId="4" borderId="8" xfId="0" applyNumberFormat="1" applyFont="1" applyFill="1" applyBorder="1" applyAlignment="1" applyProtection="1"/>
    <xf numFmtId="0" fontId="3" fillId="0" borderId="7" xfId="0" applyFont="1" applyFill="1" applyBorder="1" applyProtection="1"/>
    <xf numFmtId="0" fontId="1" fillId="0" borderId="7" xfId="0" applyFont="1" applyFill="1" applyBorder="1" applyProtection="1"/>
    <xf numFmtId="0" fontId="4" fillId="2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/>
    <xf numFmtId="0" fontId="6" fillId="0" borderId="0" xfId="0" quotePrefix="1" applyFont="1" applyFill="1" applyBorder="1" applyProtection="1"/>
    <xf numFmtId="0" fontId="6" fillId="0" borderId="0" xfId="0" applyFont="1" applyBorder="1" applyAlignment="1" applyProtection="1">
      <alignment vertical="center"/>
    </xf>
    <xf numFmtId="9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6" fillId="3" borderId="7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/>
    </xf>
    <xf numFmtId="4" fontId="6" fillId="0" borderId="7" xfId="0" applyNumberFormat="1" applyFont="1" applyFill="1" applyBorder="1" applyAlignment="1" applyProtection="1">
      <alignment horizontal="center"/>
    </xf>
    <xf numFmtId="0" fontId="6" fillId="3" borderId="7" xfId="0" applyFont="1" applyFill="1" applyBorder="1" applyProtection="1"/>
    <xf numFmtId="0" fontId="6" fillId="3" borderId="7" xfId="0" applyFont="1" applyFill="1" applyBorder="1" applyAlignment="1" applyProtection="1">
      <alignment vertical="center"/>
    </xf>
    <xf numFmtId="4" fontId="6" fillId="0" borderId="7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1" fontId="10" fillId="0" borderId="7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14" fontId="12" fillId="0" borderId="0" xfId="0" applyNumberFormat="1" applyFont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0" fillId="0" borderId="0" xfId="0" applyFill="1" applyBorder="1"/>
    <xf numFmtId="165" fontId="0" fillId="0" borderId="0" xfId="0" applyNumberFormat="1"/>
    <xf numFmtId="165" fontId="6" fillId="0" borderId="7" xfId="0" applyNumberFormat="1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right"/>
    </xf>
    <xf numFmtId="0" fontId="0" fillId="2" borderId="11" xfId="0" applyFill="1" applyBorder="1" applyAlignment="1" applyProtection="1">
      <alignment horizontal="right"/>
    </xf>
    <xf numFmtId="4" fontId="6" fillId="3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6" fillId="5" borderId="7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13" xfId="0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vertical="center"/>
      <protection locked="0"/>
    </xf>
    <xf numFmtId="0" fontId="1" fillId="3" borderId="7" xfId="0" applyNumberFormat="1" applyFont="1" applyFill="1" applyBorder="1" applyAlignment="1" applyProtection="1">
      <alignment horizontal="center"/>
    </xf>
    <xf numFmtId="164" fontId="6" fillId="3" borderId="7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8">
    <dxf>
      <font>
        <b val="0"/>
        <i/>
        <condense val="0"/>
        <extend val="0"/>
        <color indexed="22"/>
      </font>
      <fill>
        <patternFill>
          <bgColor indexed="30"/>
        </patternFill>
      </fill>
    </dxf>
    <dxf>
      <font>
        <b val="0"/>
        <i/>
        <condense val="0"/>
        <extend val="0"/>
        <color indexed="22"/>
      </font>
    </dxf>
    <dxf>
      <font>
        <b val="0"/>
        <i/>
        <condense val="0"/>
        <extend val="0"/>
        <color indexed="55"/>
      </font>
      <fill>
        <patternFill>
          <bgColor indexed="30"/>
        </patternFill>
      </fill>
    </dxf>
    <dxf>
      <font>
        <b val="0"/>
        <i/>
        <condense val="0"/>
        <extend val="0"/>
        <color indexed="55"/>
      </font>
    </dxf>
    <dxf>
      <font>
        <b val="0"/>
        <i/>
        <condense val="0"/>
        <extend val="0"/>
        <color indexed="22"/>
      </font>
      <fill>
        <patternFill patternType="solid">
          <bgColor indexed="30"/>
        </patternFill>
      </fill>
    </dxf>
    <dxf>
      <font>
        <b val="0"/>
        <i/>
        <condense val="0"/>
        <extend val="0"/>
        <color indexed="22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22"/>
      </font>
      <fill>
        <patternFill>
          <bgColor indexed="30"/>
        </patternFill>
      </fill>
    </dxf>
    <dxf>
      <font>
        <b val="0"/>
        <i/>
        <condense val="0"/>
        <extend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EAEA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2" fmlaLink="$A$68" fmlaRange="Hilfstabelle!$B$4:$B$14" noThreeD="1" sel="1" val="0"/>
</file>

<file path=xl/ctrlProps/ctrlProp2.xml><?xml version="1.0" encoding="utf-8"?>
<formControlPr xmlns="http://schemas.microsoft.com/office/spreadsheetml/2009/9/main" objectType="Radio" firstButton="1" fmlaLink="$A$35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0</xdr:rowOff>
    </xdr:from>
    <xdr:to>
      <xdr:col>12</xdr:col>
      <xdr:colOff>47625</xdr:colOff>
      <xdr:row>3</xdr:row>
      <xdr:rowOff>28575</xdr:rowOff>
    </xdr:to>
    <xdr:pic>
      <xdr:nvPicPr>
        <xdr:cNvPr id="1043" name="Picture 1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1514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66675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66675</xdr:rowOff>
        </xdr:from>
        <xdr:to>
          <xdr:col>7</xdr:col>
          <xdr:colOff>247650</xdr:colOff>
          <xdr:row>35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angestellt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33</xdr:row>
          <xdr:rowOff>57150</xdr:rowOff>
        </xdr:from>
        <xdr:to>
          <xdr:col>10</xdr:col>
          <xdr:colOff>104775</xdr:colOff>
          <xdr:row>35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selbstständig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tabSelected="1" workbookViewId="0">
      <selection activeCell="F20" sqref="F20:K20"/>
    </sheetView>
  </sheetViews>
  <sheetFormatPr baseColWidth="10" defaultRowHeight="12.75" x14ac:dyDescent="0.2"/>
  <cols>
    <col min="1" max="1" width="3" style="14" customWidth="1"/>
    <col min="2" max="2" width="12.7109375" style="14" customWidth="1"/>
    <col min="3" max="3" width="10" style="14" customWidth="1"/>
    <col min="4" max="4" width="8.140625" style="14" customWidth="1"/>
    <col min="5" max="5" width="3.140625" style="14" customWidth="1"/>
    <col min="6" max="6" width="8.28515625" style="14" customWidth="1"/>
    <col min="7" max="7" width="8.85546875" style="14" customWidth="1"/>
    <col min="8" max="9" width="4" style="14" customWidth="1"/>
    <col min="10" max="10" width="8.85546875" style="14" customWidth="1"/>
    <col min="11" max="11" width="8.28515625" style="14" customWidth="1"/>
    <col min="12" max="12" width="14.140625" style="14" customWidth="1"/>
    <col min="13" max="13" width="5" style="14" customWidth="1"/>
    <col min="14" max="16384" width="11.42578125" style="14"/>
  </cols>
  <sheetData>
    <row r="1" spans="1:12" x14ac:dyDescent="0.2">
      <c r="A1" s="12" t="s">
        <v>19</v>
      </c>
    </row>
    <row r="2" spans="1:12" x14ac:dyDescent="0.2">
      <c r="A2" s="13" t="s">
        <v>18</v>
      </c>
    </row>
    <row r="7" spans="1:12" x14ac:dyDescent="0.2">
      <c r="B7" s="1"/>
      <c r="E7" s="2" t="s">
        <v>2</v>
      </c>
    </row>
    <row r="8" spans="1:12" x14ac:dyDescent="0.2">
      <c r="B8" s="3" t="s">
        <v>3</v>
      </c>
      <c r="C8" s="88"/>
      <c r="D8" s="88"/>
      <c r="E8" s="89"/>
      <c r="J8" s="14" t="s">
        <v>19</v>
      </c>
    </row>
    <row r="9" spans="1:12" x14ac:dyDescent="0.2">
      <c r="B9" s="4" t="s">
        <v>4</v>
      </c>
      <c r="C9" s="95"/>
      <c r="D9" s="95"/>
      <c r="E9" s="96"/>
      <c r="J9" s="14" t="s">
        <v>0</v>
      </c>
    </row>
    <row r="10" spans="1:12" x14ac:dyDescent="0.2">
      <c r="B10" s="5" t="s">
        <v>5</v>
      </c>
      <c r="C10" s="95"/>
      <c r="D10" s="95"/>
      <c r="E10" s="96"/>
      <c r="J10" s="14" t="s">
        <v>27</v>
      </c>
    </row>
    <row r="11" spans="1:12" x14ac:dyDescent="0.2">
      <c r="B11" s="6" t="s">
        <v>6</v>
      </c>
      <c r="C11" s="93"/>
      <c r="D11" s="93"/>
      <c r="E11" s="94"/>
      <c r="J11" s="14" t="s">
        <v>1</v>
      </c>
    </row>
    <row r="12" spans="1:12" s="15" customFormat="1" x14ac:dyDescent="0.2">
      <c r="B12" s="7"/>
      <c r="C12" s="16"/>
      <c r="D12" s="16"/>
    </row>
    <row r="13" spans="1:12" s="15" customFormat="1" x14ac:dyDescent="0.2">
      <c r="B13" s="7"/>
      <c r="C13" s="16"/>
      <c r="D13" s="16"/>
    </row>
    <row r="14" spans="1:12" s="15" customFormat="1" x14ac:dyDescent="0.2">
      <c r="B14" s="7"/>
      <c r="C14" s="16"/>
      <c r="D14" s="16"/>
    </row>
    <row r="15" spans="1:12" s="15" customFormat="1" x14ac:dyDescent="0.2">
      <c r="B15" s="7"/>
      <c r="C15" s="16"/>
      <c r="D15" s="16"/>
    </row>
    <row r="16" spans="1:12" s="18" customFormat="1" ht="33.75" customHeight="1" x14ac:dyDescent="0.2">
      <c r="A16" s="17"/>
      <c r="B16" s="86" t="s">
        <v>28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4" s="18" customFormat="1" x14ac:dyDescent="0.2">
      <c r="A17" s="17"/>
      <c r="B17" s="72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4" s="29" customFormat="1" ht="15" customHeight="1" x14ac:dyDescent="0.2">
      <c r="A18" s="26" t="s">
        <v>21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4" s="18" customFormat="1" ht="6" customHeight="1" x14ac:dyDescent="0.2">
      <c r="A19" s="1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4" s="18" customFormat="1" ht="15" customHeight="1" x14ac:dyDescent="0.2">
      <c r="B20" s="30" t="s">
        <v>7</v>
      </c>
      <c r="C20" s="30"/>
      <c r="D20" s="30"/>
      <c r="E20" s="30"/>
      <c r="F20" s="103"/>
      <c r="G20" s="103"/>
      <c r="H20" s="103"/>
      <c r="I20" s="103"/>
      <c r="J20" s="103"/>
      <c r="K20" s="103"/>
      <c r="L20" s="38"/>
    </row>
    <row r="21" spans="1:14" s="18" customFormat="1" ht="6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38"/>
      <c r="M21" s="19"/>
    </row>
    <row r="22" spans="1:14" s="18" customFormat="1" ht="15" customHeight="1" x14ac:dyDescent="0.2">
      <c r="B22" s="44" t="s">
        <v>29</v>
      </c>
      <c r="C22" s="31"/>
      <c r="D22" s="31"/>
      <c r="E22" s="31"/>
      <c r="F22" s="78"/>
      <c r="G22" s="78"/>
      <c r="H22" s="78"/>
      <c r="I22" s="78"/>
      <c r="J22" s="78"/>
      <c r="K22" s="78"/>
      <c r="L22" s="60"/>
    </row>
    <row r="23" spans="1:14" s="18" customFormat="1" ht="6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8"/>
      <c r="M23" s="19"/>
    </row>
    <row r="24" spans="1:14" s="18" customFormat="1" ht="15" customHeight="1" x14ac:dyDescent="0.2">
      <c r="B24" s="44" t="s">
        <v>24</v>
      </c>
      <c r="C24" s="31"/>
      <c r="D24" s="31"/>
      <c r="E24" s="31"/>
      <c r="F24" s="78"/>
      <c r="G24" s="78"/>
      <c r="H24" s="78"/>
      <c r="I24" s="78"/>
      <c r="J24" s="78"/>
      <c r="K24" s="78"/>
      <c r="L24" s="60"/>
    </row>
    <row r="25" spans="1:14" s="18" customFormat="1" ht="6" customHeight="1" x14ac:dyDescent="0.2">
      <c r="A25" s="1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4" s="18" customFormat="1" ht="15" customHeight="1" x14ac:dyDescent="0.2">
      <c r="B26" s="30" t="s">
        <v>37</v>
      </c>
      <c r="C26" s="30"/>
      <c r="D26" s="30"/>
      <c r="E26" s="30"/>
      <c r="F26" s="103"/>
      <c r="G26" s="103"/>
      <c r="H26" s="103"/>
      <c r="I26" s="103"/>
      <c r="J26" s="103"/>
      <c r="K26" s="103"/>
      <c r="L26" s="38"/>
    </row>
    <row r="27" spans="1:14" s="18" customFormat="1" ht="6" customHeight="1" x14ac:dyDescent="0.2">
      <c r="B27" s="20"/>
      <c r="C27" s="20"/>
      <c r="D27" s="20"/>
      <c r="E27" s="20"/>
      <c r="F27" s="21"/>
      <c r="G27" s="21"/>
      <c r="H27" s="21"/>
      <c r="I27" s="21"/>
      <c r="J27" s="21"/>
      <c r="K27" s="21"/>
      <c r="L27" s="21"/>
    </row>
    <row r="28" spans="1:14" s="18" customFormat="1" ht="15" customHeight="1" x14ac:dyDescent="0.2">
      <c r="B28" s="31" t="s">
        <v>8</v>
      </c>
      <c r="C28" s="31"/>
      <c r="D28" s="31"/>
      <c r="E28" s="31"/>
      <c r="F28" s="105"/>
      <c r="G28" s="105"/>
      <c r="H28" s="79" t="s">
        <v>9</v>
      </c>
      <c r="I28" s="79"/>
      <c r="J28" s="105"/>
      <c r="K28" s="105"/>
      <c r="L28" s="20"/>
      <c r="M28" s="19"/>
      <c r="N28" s="19"/>
    </row>
    <row r="29" spans="1:14" s="49" customFormat="1" ht="6" customHeight="1" x14ac:dyDescent="0.2">
      <c r="B29" s="50"/>
      <c r="C29" s="50"/>
      <c r="D29" s="50"/>
      <c r="E29" s="50"/>
      <c r="F29" s="61"/>
      <c r="G29" s="61"/>
      <c r="H29" s="51"/>
      <c r="I29" s="51"/>
      <c r="J29" s="62"/>
      <c r="K29" s="62"/>
      <c r="L29" s="52"/>
    </row>
    <row r="30" spans="1:14" s="49" customFormat="1" ht="15" customHeight="1" x14ac:dyDescent="0.2">
      <c r="B30" s="45" t="s">
        <v>36</v>
      </c>
      <c r="C30" s="45"/>
      <c r="D30" s="45"/>
      <c r="E30" s="45"/>
      <c r="F30" s="104" t="str">
        <f>VLOOKUP(A68,Hilfstabelle!A3:B14,2,FALSE)</f>
        <v>bitte auswählen</v>
      </c>
      <c r="G30" s="104"/>
      <c r="I30" s="51"/>
      <c r="J30" s="62"/>
      <c r="K30" s="62"/>
      <c r="L30" s="52"/>
    </row>
    <row r="31" spans="1:14" s="17" customForma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49"/>
      <c r="N31" s="49"/>
    </row>
    <row r="32" spans="1:14" s="18" customFormat="1" ht="6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</row>
    <row r="33" spans="1:19" s="29" customFormat="1" ht="15" customHeight="1" x14ac:dyDescent="0.2">
      <c r="A33" s="26" t="s">
        <v>23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</row>
    <row r="34" spans="1:19" s="18" customFormat="1" ht="6" customHeight="1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</row>
    <row r="35" spans="1:19" s="18" customFormat="1" ht="15" customHeight="1" x14ac:dyDescent="0.2">
      <c r="A35" s="71"/>
      <c r="B35" s="35" t="s">
        <v>40</v>
      </c>
      <c r="C35" s="35"/>
      <c r="D35" s="35"/>
      <c r="E35" s="35"/>
      <c r="F35" s="31"/>
      <c r="G35" s="64"/>
      <c r="H35" s="65"/>
      <c r="I35" s="65"/>
      <c r="J35" s="64"/>
      <c r="K35" s="57"/>
      <c r="L35" s="20"/>
      <c r="M35" s="19"/>
    </row>
    <row r="36" spans="1:19" s="18" customFormat="1" ht="6" customHeight="1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</row>
    <row r="37" spans="1:19" s="18" customFormat="1" ht="15" customHeight="1" x14ac:dyDescent="0.2">
      <c r="B37" s="31" t="s">
        <v>46</v>
      </c>
      <c r="C37" s="31"/>
      <c r="D37" s="67" t="s">
        <v>47</v>
      </c>
      <c r="E37" s="31"/>
      <c r="F37" s="63" t="s">
        <v>42</v>
      </c>
      <c r="G37" s="83"/>
      <c r="H37" s="83"/>
      <c r="I37" s="83"/>
      <c r="J37" s="58"/>
      <c r="K37" s="58"/>
      <c r="L37" s="20"/>
      <c r="M37" s="19"/>
    </row>
    <row r="38" spans="1:19" s="18" customFormat="1" ht="6" customHeight="1" x14ac:dyDescent="0.2">
      <c r="B38" s="20"/>
      <c r="C38" s="20"/>
      <c r="D38" s="20"/>
      <c r="E38" s="20"/>
      <c r="F38" s="37"/>
      <c r="G38" s="21"/>
      <c r="H38" s="21"/>
      <c r="I38" s="21"/>
      <c r="J38" s="21"/>
      <c r="K38" s="21"/>
      <c r="L38" s="21"/>
      <c r="M38" s="19"/>
    </row>
    <row r="39" spans="1:19" s="18" customFormat="1" ht="15" customHeight="1" x14ac:dyDescent="0.2">
      <c r="B39" s="31" t="s">
        <v>10</v>
      </c>
      <c r="C39" s="31"/>
      <c r="D39" s="31"/>
      <c r="E39" s="31"/>
      <c r="F39" s="32" t="s">
        <v>11</v>
      </c>
      <c r="G39" s="33"/>
      <c r="H39" s="85" t="s">
        <v>12</v>
      </c>
      <c r="I39" s="85"/>
      <c r="J39" s="33"/>
      <c r="K39" s="22"/>
      <c r="L39" s="22"/>
      <c r="M39" s="19"/>
    </row>
    <row r="40" spans="1:19" s="18" customFormat="1" ht="6" customHeight="1" x14ac:dyDescent="0.2">
      <c r="B40" s="20"/>
      <c r="C40" s="20"/>
      <c r="D40" s="20"/>
      <c r="E40" s="20"/>
      <c r="F40" s="21"/>
      <c r="G40" s="21"/>
      <c r="H40" s="23"/>
      <c r="I40" s="23"/>
      <c r="J40" s="21"/>
      <c r="K40" s="21"/>
      <c r="L40" s="21"/>
      <c r="M40" s="19"/>
    </row>
    <row r="41" spans="1:19" s="18" customFormat="1" ht="15" customHeight="1" x14ac:dyDescent="0.2">
      <c r="B41" s="45" t="s">
        <v>30</v>
      </c>
      <c r="C41" s="31"/>
      <c r="D41" s="31"/>
      <c r="E41" s="31"/>
      <c r="F41" s="39"/>
      <c r="G41" s="33"/>
      <c r="H41" s="79" t="s">
        <v>13</v>
      </c>
      <c r="I41" s="79"/>
      <c r="J41" s="34"/>
      <c r="K41" s="31"/>
      <c r="L41" s="42" t="str">
        <f>IF(J41*G41=0,"",J41*G41)</f>
        <v/>
      </c>
      <c r="M41" s="19"/>
      <c r="O41" s="70" t="str">
        <f>IF(AND(A35=2,L41&lt;&gt;""),"Es wurde unter Anstellung 'selbständig' ausgewählt und eine Besoldung erfasst. Dies ist nicht möglich.","")</f>
        <v/>
      </c>
      <c r="S41" s="58"/>
    </row>
    <row r="42" spans="1:19" s="18" customFormat="1" ht="6" customHeight="1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</row>
    <row r="43" spans="1:19" s="18" customFormat="1" ht="15" customHeight="1" x14ac:dyDescent="0.2">
      <c r="B43" s="31" t="s">
        <v>43</v>
      </c>
      <c r="C43" s="31"/>
      <c r="D43" s="31"/>
      <c r="E43" s="31"/>
      <c r="F43" s="68" t="s">
        <v>44</v>
      </c>
      <c r="G43" s="33"/>
      <c r="H43" s="31"/>
      <c r="I43" s="31"/>
      <c r="J43" s="31"/>
      <c r="K43" s="66" t="s">
        <v>45</v>
      </c>
      <c r="L43" s="59"/>
      <c r="M43" s="19"/>
      <c r="O43" s="70" t="str">
        <f>IF(AND(A35=1,L43&gt;0),"Es wurde unter Anstellung 'angestellt' ausgewählt und ein Honorar erfasst. Dies ist nicht möglich.","")</f>
        <v/>
      </c>
    </row>
    <row r="44" spans="1:19" s="18" customFormat="1" ht="6" customHeight="1" thickBot="1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</row>
    <row r="45" spans="1:19" s="18" customFormat="1" ht="19.5" customHeight="1" thickBot="1" x14ac:dyDescent="0.25">
      <c r="B45" s="74" t="s">
        <v>48</v>
      </c>
      <c r="C45" s="31"/>
      <c r="D45" s="31"/>
      <c r="E45" s="31"/>
      <c r="F45" s="31"/>
      <c r="G45" s="31"/>
      <c r="H45" s="31"/>
      <c r="I45" s="31"/>
      <c r="J45" s="31"/>
      <c r="K45" s="73" t="s">
        <v>42</v>
      </c>
      <c r="L45" s="43" t="str">
        <f>IF(A35=1,L41,IF(A35=2,L43,""))</f>
        <v/>
      </c>
      <c r="M45" s="19"/>
    </row>
    <row r="46" spans="1:19" s="18" customFormat="1" ht="13.5" thickTop="1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9"/>
    </row>
    <row r="47" spans="1:19" s="18" customFormat="1" ht="6" customHeight="1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9"/>
    </row>
    <row r="48" spans="1:19" s="29" customFormat="1" ht="15" customHeight="1" x14ac:dyDescent="0.2">
      <c r="A48" s="26" t="s">
        <v>22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8"/>
    </row>
    <row r="49" spans="2:13" s="18" customFormat="1" ht="6" customHeight="1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"/>
    </row>
    <row r="50" spans="2:13" s="18" customFormat="1" ht="15" customHeight="1" x14ac:dyDescent="0.2">
      <c r="B50" s="35" t="s">
        <v>14</v>
      </c>
      <c r="C50" s="35"/>
      <c r="D50" s="35"/>
      <c r="E50" s="35"/>
      <c r="F50" s="31"/>
      <c r="G50" s="31"/>
      <c r="H50" s="39"/>
      <c r="I50" s="39"/>
      <c r="J50" s="31"/>
      <c r="K50" s="77" t="str">
        <f>IF(A35=2,0,VLOOKUP(F30,Hilfstabelle!B4:C14,2,FALSE))</f>
        <v>bitte Jahr auswählen</v>
      </c>
      <c r="L50" s="42" t="str">
        <f>IF(L45="","",ROUND(L45*K50*20,0)/20)</f>
        <v/>
      </c>
      <c r="M50" s="19"/>
    </row>
    <row r="51" spans="2:13" s="18" customFormat="1" ht="6" customHeight="1" thickBot="1" x14ac:dyDescent="0.25">
      <c r="B51" s="20"/>
      <c r="C51" s="20"/>
      <c r="D51" s="20"/>
      <c r="E51" s="20"/>
      <c r="F51" s="20"/>
      <c r="G51" s="20"/>
      <c r="H51" s="24"/>
      <c r="I51" s="24"/>
      <c r="J51" s="20"/>
      <c r="K51" s="21"/>
      <c r="L51" s="22"/>
      <c r="M51" s="19"/>
    </row>
    <row r="52" spans="2:13" s="18" customFormat="1" ht="19.5" customHeight="1" thickBot="1" x14ac:dyDescent="0.25">
      <c r="B52" s="36" t="s">
        <v>41</v>
      </c>
      <c r="C52" s="36"/>
      <c r="D52" s="36"/>
      <c r="E52" s="36"/>
      <c r="F52" s="31"/>
      <c r="G52" s="31"/>
      <c r="H52" s="31"/>
      <c r="I52" s="31"/>
      <c r="J52" s="39"/>
      <c r="K52" s="41" t="s">
        <v>42</v>
      </c>
      <c r="L52" s="43" t="str">
        <f>IF(L45="","",ROUND((L45+L50)*20,0)/20)</f>
        <v/>
      </c>
    </row>
    <row r="53" spans="2:13" s="18" customFormat="1" ht="6" customHeight="1" thickTop="1" x14ac:dyDescent="0.2">
      <c r="B53" s="55"/>
      <c r="C53" s="55"/>
      <c r="D53" s="55"/>
      <c r="E53" s="55"/>
      <c r="F53" s="54"/>
      <c r="G53" s="54"/>
      <c r="H53" s="56"/>
      <c r="I53" s="56"/>
      <c r="J53" s="54"/>
      <c r="K53" s="57"/>
      <c r="L53" s="58"/>
      <c r="M53" s="19"/>
    </row>
    <row r="54" spans="2:13" s="18" customFormat="1" ht="15" customHeight="1" x14ac:dyDescent="0.2">
      <c r="B54" s="35" t="s">
        <v>38</v>
      </c>
      <c r="C54" s="35"/>
      <c r="D54" s="35"/>
      <c r="E54" s="35"/>
      <c r="F54" s="31"/>
      <c r="G54" s="31"/>
      <c r="H54" s="39"/>
      <c r="I54" s="39"/>
      <c r="J54" s="31"/>
      <c r="K54" s="69">
        <f>IF(A35=2,0,1)</f>
        <v>1</v>
      </c>
      <c r="L54" s="59"/>
      <c r="M54" s="19"/>
    </row>
    <row r="55" spans="2:13" s="18" customFormat="1" ht="6" customHeight="1" x14ac:dyDescent="0.2">
      <c r="B55" s="20"/>
      <c r="C55" s="20"/>
      <c r="D55" s="20"/>
      <c r="E55" s="20"/>
      <c r="F55" s="20"/>
      <c r="G55" s="20"/>
      <c r="H55" s="24"/>
      <c r="I55" s="24"/>
      <c r="J55" s="20"/>
      <c r="K55" s="21"/>
      <c r="L55" s="22"/>
      <c r="M55" s="19"/>
    </row>
    <row r="56" spans="2:13" s="18" customFormat="1" ht="15" customHeight="1" x14ac:dyDescent="0.2">
      <c r="B56" s="35" t="s">
        <v>25</v>
      </c>
      <c r="C56" s="35"/>
      <c r="D56" s="35"/>
      <c r="E56" s="35"/>
      <c r="F56" s="31"/>
      <c r="G56" s="31"/>
      <c r="H56" s="39"/>
      <c r="I56" s="39"/>
      <c r="J56" s="31"/>
      <c r="K56" s="40">
        <v>0.03</v>
      </c>
      <c r="L56" s="42" t="str">
        <f>IF(L45="","",ROUND((L52+(L54*K54))*K56*20,0)/20)</f>
        <v/>
      </c>
      <c r="M56" s="19"/>
    </row>
    <row r="57" spans="2:13" s="18" customFormat="1" ht="6" customHeight="1" thickBot="1" x14ac:dyDescent="0.25">
      <c r="B57" s="20"/>
      <c r="C57" s="20"/>
      <c r="D57" s="20"/>
      <c r="E57" s="20"/>
      <c r="F57" s="20"/>
      <c r="G57" s="20"/>
      <c r="H57" s="24"/>
      <c r="I57" s="24"/>
      <c r="J57" s="20"/>
      <c r="K57" s="21"/>
      <c r="L57" s="22"/>
      <c r="M57" s="19"/>
    </row>
    <row r="58" spans="2:13" s="18" customFormat="1" ht="19.5" customHeight="1" thickBot="1" x14ac:dyDescent="0.25">
      <c r="B58" s="36" t="s">
        <v>26</v>
      </c>
      <c r="C58" s="36"/>
      <c r="D58" s="36"/>
      <c r="E58" s="36"/>
      <c r="F58" s="31"/>
      <c r="G58" s="31"/>
      <c r="H58" s="31"/>
      <c r="I58" s="31"/>
      <c r="J58" s="39"/>
      <c r="K58" s="41" t="s">
        <v>42</v>
      </c>
      <c r="L58" s="43" t="str">
        <f>IF(L52="","",ROUND((L52+(L54*K54)+L56)*20,0)/20)</f>
        <v/>
      </c>
    </row>
    <row r="59" spans="2:13" s="18" customFormat="1" ht="13.5" thickTop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2:13" s="18" customFormat="1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2:13" ht="41.25" customHeight="1" x14ac:dyDescent="0.2">
      <c r="B61" s="84" t="s">
        <v>39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2:13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3" x14ac:dyDescent="0.2">
      <c r="B63" s="9" t="s">
        <v>20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3" x14ac:dyDescent="0.2">
      <c r="B64" s="8"/>
      <c r="C64" s="8"/>
      <c r="D64" s="8"/>
      <c r="E64" s="8"/>
      <c r="F64" s="8"/>
      <c r="G64" s="8"/>
      <c r="I64" s="80" t="s">
        <v>15</v>
      </c>
      <c r="J64" s="81"/>
      <c r="K64" s="81"/>
      <c r="L64" s="82"/>
    </row>
    <row r="65" spans="1:12" x14ac:dyDescent="0.2">
      <c r="B65" s="8"/>
      <c r="C65" s="8"/>
      <c r="D65" s="8"/>
      <c r="E65" s="8"/>
      <c r="F65" s="8"/>
      <c r="G65" s="8"/>
      <c r="I65" s="100"/>
      <c r="J65" s="101"/>
      <c r="K65" s="101"/>
      <c r="L65" s="102"/>
    </row>
    <row r="66" spans="1:12" x14ac:dyDescent="0.2">
      <c r="B66" s="8"/>
      <c r="C66" s="10"/>
      <c r="D66" s="8"/>
      <c r="E66" s="8"/>
      <c r="F66" s="8"/>
      <c r="G66" s="8"/>
      <c r="I66" s="100"/>
      <c r="J66" s="101"/>
      <c r="K66" s="101"/>
      <c r="L66" s="102"/>
    </row>
    <row r="67" spans="1:12" x14ac:dyDescent="0.2">
      <c r="B67" s="10"/>
      <c r="C67" s="11"/>
      <c r="D67" s="8"/>
      <c r="E67" s="8"/>
      <c r="F67" s="8"/>
      <c r="G67" s="8"/>
      <c r="I67" s="97" t="s">
        <v>16</v>
      </c>
      <c r="J67" s="98"/>
      <c r="K67" s="98"/>
      <c r="L67" s="99"/>
    </row>
    <row r="68" spans="1:12" x14ac:dyDescent="0.2">
      <c r="A68" s="53">
        <v>1</v>
      </c>
      <c r="B68" s="11"/>
      <c r="C68" s="11"/>
      <c r="D68" s="8"/>
      <c r="E68" s="8"/>
      <c r="F68" s="8"/>
      <c r="G68" s="8"/>
      <c r="I68" s="90" t="s">
        <v>17</v>
      </c>
      <c r="J68" s="91"/>
      <c r="K68" s="91"/>
      <c r="L68" s="92"/>
    </row>
    <row r="69" spans="1:12" x14ac:dyDescent="0.2">
      <c r="B69" s="15"/>
      <c r="C69" s="15"/>
      <c r="D69" s="15"/>
      <c r="E69" s="15"/>
      <c r="F69" s="15"/>
      <c r="G69" s="15"/>
    </row>
    <row r="70" spans="1:12" x14ac:dyDescent="0.2">
      <c r="B70" s="15"/>
      <c r="C70" s="15"/>
      <c r="D70" s="15"/>
      <c r="E70" s="15"/>
      <c r="F70" s="15"/>
      <c r="G70" s="15"/>
    </row>
    <row r="71" spans="1:12" x14ac:dyDescent="0.2">
      <c r="B71" s="15"/>
      <c r="C71" s="15"/>
      <c r="D71" s="15"/>
      <c r="E71" s="15"/>
      <c r="F71" s="15"/>
      <c r="G71" s="15"/>
    </row>
    <row r="72" spans="1:12" x14ac:dyDescent="0.2">
      <c r="B72" s="15"/>
      <c r="C72" s="15"/>
      <c r="D72" s="15"/>
      <c r="E72" s="15"/>
      <c r="F72" s="15"/>
      <c r="G72" s="15"/>
    </row>
    <row r="73" spans="1:12" x14ac:dyDescent="0.2">
      <c r="B73" s="15"/>
      <c r="C73" s="15"/>
      <c r="D73" s="15"/>
      <c r="E73" s="15"/>
      <c r="F73" s="15"/>
      <c r="G73" s="15"/>
    </row>
    <row r="74" spans="1:12" x14ac:dyDescent="0.2">
      <c r="B74" s="15"/>
      <c r="C74" s="15"/>
      <c r="D74" s="15"/>
      <c r="E74" s="15"/>
      <c r="F74" s="15"/>
      <c r="G74" s="15"/>
    </row>
    <row r="75" spans="1:12" x14ac:dyDescent="0.2">
      <c r="B75" s="15"/>
      <c r="C75" s="15"/>
      <c r="D75" s="15"/>
      <c r="E75" s="15"/>
      <c r="F75" s="15"/>
      <c r="G75" s="15"/>
    </row>
  </sheetData>
  <sheetProtection password="C6E4" sheet="1" objects="1" scenarios="1"/>
  <mergeCells count="22">
    <mergeCell ref="B16:L16"/>
    <mergeCell ref="C8:E8"/>
    <mergeCell ref="I68:L68"/>
    <mergeCell ref="C11:E11"/>
    <mergeCell ref="C10:E10"/>
    <mergeCell ref="C9:E9"/>
    <mergeCell ref="H41:I41"/>
    <mergeCell ref="I67:L67"/>
    <mergeCell ref="I66:L66"/>
    <mergeCell ref="I65:L65"/>
    <mergeCell ref="F20:K20"/>
    <mergeCell ref="F30:G30"/>
    <mergeCell ref="F26:K26"/>
    <mergeCell ref="F28:G28"/>
    <mergeCell ref="J28:K28"/>
    <mergeCell ref="F22:K22"/>
    <mergeCell ref="F24:K24"/>
    <mergeCell ref="H28:I28"/>
    <mergeCell ref="I64:L64"/>
    <mergeCell ref="G37:I37"/>
    <mergeCell ref="B61:L61"/>
    <mergeCell ref="H39:I39"/>
  </mergeCells>
  <phoneticPr fontId="0" type="noConversion"/>
  <conditionalFormatting sqref="A50:K50 M50:IV50">
    <cfRule type="expression" dxfId="7" priority="1" stopIfTrue="1">
      <formula>$A$35=2</formula>
    </cfRule>
  </conditionalFormatting>
  <conditionalFormatting sqref="L50">
    <cfRule type="expression" dxfId="6" priority="2" stopIfTrue="1">
      <formula>$A$35=2</formula>
    </cfRule>
  </conditionalFormatting>
  <conditionalFormatting sqref="M54:IV54 A54:J54">
    <cfRule type="expression" dxfId="5" priority="3" stopIfTrue="1">
      <formula>$A$35=2</formula>
    </cfRule>
  </conditionalFormatting>
  <conditionalFormatting sqref="L54">
    <cfRule type="expression" dxfId="4" priority="4" stopIfTrue="1">
      <formula>$A$35=2</formula>
    </cfRule>
  </conditionalFormatting>
  <conditionalFormatting sqref="H39:I39 J37:IV37 K39:IV39 H41:I41 K41 A41:F41 A39:F39 A37:F37 Q41:IV41 M41:N41">
    <cfRule type="expression" dxfId="3" priority="5" stopIfTrue="1">
      <formula>$A$35=2</formula>
    </cfRule>
  </conditionalFormatting>
  <conditionalFormatting sqref="G37:I37 G39 G41 J41 J39 L41">
    <cfRule type="expression" dxfId="2" priority="6" stopIfTrue="1">
      <formula>$A$35=2</formula>
    </cfRule>
  </conditionalFormatting>
  <conditionalFormatting sqref="A43:F43 H43:K43 M43:N43 P43:IV43">
    <cfRule type="expression" dxfId="1" priority="7" stopIfTrue="1">
      <formula>$A$35=1</formula>
    </cfRule>
  </conditionalFormatting>
  <conditionalFormatting sqref="L43 G43">
    <cfRule type="expression" dxfId="0" priority="8" stopIfTrue="1">
      <formula>$A$35=1</formula>
    </cfRule>
  </conditionalFormatting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>
    <oddFooter>&amp;L&amp;8&amp;F/AVFIN/tro&amp;C&amp;8&amp;P/&amp;N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4</xdr:col>
                    <xdr:colOff>200025</xdr:colOff>
                    <xdr:row>28</xdr:row>
                    <xdr:rowOff>66675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66675</xdr:rowOff>
                  </from>
                  <to>
                    <xdr:col>7</xdr:col>
                    <xdr:colOff>247650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7</xdr:col>
                    <xdr:colOff>200025</xdr:colOff>
                    <xdr:row>33</xdr:row>
                    <xdr:rowOff>57150</xdr:rowOff>
                  </from>
                  <to>
                    <xdr:col>10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8" sqref="B8"/>
    </sheetView>
  </sheetViews>
  <sheetFormatPr baseColWidth="10" defaultRowHeight="12.75" x14ac:dyDescent="0.2"/>
  <cols>
    <col min="2" max="2" width="13.85546875" bestFit="1" customWidth="1"/>
    <col min="3" max="3" width="23.28515625" bestFit="1" customWidth="1"/>
  </cols>
  <sheetData>
    <row r="1" spans="1:5" x14ac:dyDescent="0.2">
      <c r="A1" s="26" t="s">
        <v>21</v>
      </c>
      <c r="B1" s="27"/>
      <c r="C1" s="27"/>
      <c r="D1" s="27"/>
      <c r="E1" s="28"/>
    </row>
    <row r="3" spans="1:5" x14ac:dyDescent="0.2">
      <c r="A3" s="46" t="s">
        <v>31</v>
      </c>
      <c r="B3" s="46" t="s">
        <v>32</v>
      </c>
      <c r="C3" s="46" t="s">
        <v>33</v>
      </c>
    </row>
    <row r="4" spans="1:5" x14ac:dyDescent="0.2">
      <c r="A4" s="47">
        <v>1</v>
      </c>
      <c r="B4" s="48" t="s">
        <v>34</v>
      </c>
      <c r="C4" t="s">
        <v>35</v>
      </c>
    </row>
    <row r="5" spans="1:5" x14ac:dyDescent="0.2">
      <c r="A5" s="47">
        <v>2</v>
      </c>
      <c r="B5" s="75">
        <v>2022</v>
      </c>
      <c r="C5" s="76">
        <v>0.19900000000000001</v>
      </c>
    </row>
    <row r="6" spans="1:5" x14ac:dyDescent="0.2">
      <c r="A6" s="47">
        <v>3</v>
      </c>
      <c r="B6" s="75">
        <v>2023</v>
      </c>
      <c r="C6" s="76">
        <v>0.19800000000000001</v>
      </c>
    </row>
    <row r="7" spans="1:5" x14ac:dyDescent="0.2">
      <c r="A7" s="47">
        <v>4</v>
      </c>
      <c r="B7" s="75">
        <v>2024</v>
      </c>
      <c r="C7" s="76">
        <v>0.19600000000000001</v>
      </c>
    </row>
    <row r="8" spans="1:5" x14ac:dyDescent="0.2">
      <c r="A8" s="47">
        <v>5</v>
      </c>
    </row>
    <row r="9" spans="1:5" x14ac:dyDescent="0.2">
      <c r="A9" s="47">
        <v>6</v>
      </c>
    </row>
    <row r="10" spans="1:5" x14ac:dyDescent="0.2">
      <c r="A10" s="47">
        <v>7</v>
      </c>
      <c r="B10" s="75"/>
      <c r="C10" s="76"/>
    </row>
    <row r="11" spans="1:5" x14ac:dyDescent="0.2">
      <c r="A11" s="47">
        <v>8</v>
      </c>
      <c r="B11" s="47"/>
      <c r="C11" s="76"/>
    </row>
    <row r="12" spans="1:5" x14ac:dyDescent="0.2">
      <c r="A12" s="47">
        <v>9</v>
      </c>
      <c r="B12" s="47"/>
      <c r="C12" s="76"/>
    </row>
    <row r="13" spans="1:5" x14ac:dyDescent="0.2">
      <c r="A13" s="47">
        <v>10</v>
      </c>
      <c r="B13" s="47"/>
      <c r="C13" s="76"/>
    </row>
    <row r="14" spans="1:5" x14ac:dyDescent="0.2">
      <c r="A14" s="47">
        <v>11</v>
      </c>
      <c r="B14" s="47"/>
      <c r="C14" s="76"/>
    </row>
  </sheetData>
  <sheetProtection algorithmName="SHA-512" hashValue="kzCkxOCZ/lWtC0ULcoIX2DAJWYN3QuqHkbFC11pBQnm3fdGcLaLwV5Tt53WhEzQcy45scPkL5kXluOAWf+9Qjg==" saltValue="gBJad3FxG1kkR7G7CqvpsA==" spinCount="100000" sheet="1" objects="1" scenarios="1"/>
  <phoneticPr fontId="9" type="noConversion"/>
  <printOptions horizontalCentered="1"/>
  <pageMargins left="0.59055118110236227" right="0.59055118110236227" top="0.59055118110236227" bottom="0.78740157480314965" header="0.51181102362204722" footer="0.51181102362204722"/>
  <pageSetup paperSize="9" orientation="portrait" r:id="rId1"/>
  <headerFooter alignWithMargins="0">
    <oddFooter>&amp;L&amp;8&amp;F/AVKFIN/avktro&amp;C&amp;8&amp;P/&amp;N&amp;R&amp;8 4.1.11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Umregistrieren"/>
    <f:field ref="FSCFOLIO_1_1001_SignaturesFldCtx_FSCFOLIO_1_1001_FieldLastSignatureBy" text="Tropea AVK, Roberto"/>
    <f:field ref="FSCFOLIO_1_1001_SignaturesFldCtx_FSCFOLIO_1_1001_FieldLastSignatureAt" date="2023-04-20T17:40:09" text="20.04.2023 17:40:09"/>
    <f:field ref="FSCFOLIO_1_1001_SignaturesFldCtx_FSCFOLIO_1_1001_FieldLastSignatureRemark" text=""/>
    <f:field ref="FSCFOLIO_1_1001_FieldCurrentUser" text="Roberto Tropea AVK"/>
    <f:field ref="FSCFOLIO_1_1001_FieldCurrentDate" text="13.12.2023 14:22"/>
    <f:field ref="CCAPRECONFIG_15_1001_Objektname" text="Rueckverguetung Besoldung PTM Privatschulen" edit="true"/>
    <f:field ref="objname" text="Rueckverguetung Besoldung PTM Privatschulen" edit="true"/>
    <f:field ref="objsubject" text="" edit="true"/>
    <f:field ref="objcreatedby" text="Tropea AVK, Roberto"/>
    <f:field ref="objcreatedat" date="2019-12-05T12:38:04" text="05.12.2019 12:38:04"/>
    <f:field ref="objchangedby" text="Tropea AVK, Roberto"/>
    <f:field ref="objmodifiedat" date="2023-12-07T09:56:01" text="07.12.2023 09:56:0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Formular</vt:lpstr>
      <vt:lpstr>Hilfstabelle</vt:lpstr>
      <vt:lpstr>Formular!Druckbereich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2012-07-04T07:58:13Z</cp:lastPrinted>
  <dcterms:created xsi:type="dcterms:W3CDTF">2006-07-31T12:31:19Z</dcterms:created>
  <dcterms:modified xsi:type="dcterms:W3CDTF">2023-12-07T09:56:00Z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ELAK@1.1001:ObjectAddressees" pid="2" fmtid="{D5CDD505-2E9C-101B-9397-08002B2CF9AE}">
    <vt:lpwstr/>
  </property>
  <property name="FSC#FSCFOLIO@1.1001:docpropproject" pid="3" fmtid="{D5CDD505-2E9C-101B-9397-08002B2CF9AE}">
    <vt:lpwstr/>
  </property>
  <property name="FSC#ATSTATECFG@1.1001:BankName" pid="4" fmtid="{D5CDD505-2E9C-101B-9397-08002B2CF9AE}">
    <vt:lpwstr/>
  </property>
  <property name="FSC#ATSTATECFG@1.1001:BankAccountBIC" pid="5" fmtid="{D5CDD505-2E9C-101B-9397-08002B2CF9AE}">
    <vt:lpwstr/>
  </property>
  <property name="FSC#ATSTATECFG@1.1001:BankAccountIBAN" pid="6" fmtid="{D5CDD505-2E9C-101B-9397-08002B2CF9AE}">
    <vt:lpwstr/>
  </property>
  <property name="FSC#ATSTATECFG@1.1001:BankAccountID" pid="7" fmtid="{D5CDD505-2E9C-101B-9397-08002B2CF9AE}">
    <vt:lpwstr/>
  </property>
  <property name="FSC#ATSTATECFG@1.1001:BankInstitute" pid="8" fmtid="{D5CDD505-2E9C-101B-9397-08002B2CF9AE}">
    <vt:lpwstr/>
  </property>
  <property name="FSC#ATSTATECFG@1.1001:BankAccountOwner" pid="9" fmtid="{D5CDD505-2E9C-101B-9397-08002B2CF9AE}">
    <vt:lpwstr/>
  </property>
  <property name="FSC#ATSTATECFG@1.1001:BankAccount" pid="10" fmtid="{D5CDD505-2E9C-101B-9397-08002B2CF9AE}">
    <vt:lpwstr/>
  </property>
  <property name="FSC#ATSTATECFG@1.1001:ApprovedSignature" pid="11" fmtid="{D5CDD505-2E9C-101B-9397-08002B2CF9AE}">
    <vt:lpwstr/>
  </property>
  <property name="FSC#ATSTATECFG@1.1001:Clause" pid="12" fmtid="{D5CDD505-2E9C-101B-9397-08002B2CF9AE}">
    <vt:lpwstr/>
  </property>
  <property name="FSC#ATSTATECFG@1.1001:SubfileReference" pid="13" fmtid="{D5CDD505-2E9C-101B-9397-08002B2CF9AE}">
    <vt:lpwstr>001</vt:lpwstr>
  </property>
  <property name="FSC#ATSTATECFG@1.1001:DepartmentUID" pid="14" fmtid="{D5CDD505-2E9C-101B-9397-08002B2CF9AE}">
    <vt:lpwstr>4110</vt:lpwstr>
  </property>
  <property name="FSC#ATSTATECFG@1.1001:DepartmentDVR" pid="15" fmtid="{D5CDD505-2E9C-101B-9397-08002B2CF9AE}">
    <vt:lpwstr/>
  </property>
  <property name="FSC#ATSTATECFG@1.1001:DepartmentStreet" pid="16" fmtid="{D5CDD505-2E9C-101B-9397-08002B2CF9AE}">
    <vt:lpwstr>Spannerstrasse 31</vt:lpwstr>
  </property>
  <property name="FSC#ATSTATECFG@1.1001:DepartmentCity" pid="17" fmtid="{D5CDD505-2E9C-101B-9397-08002B2CF9AE}">
    <vt:lpwstr>Frauenfeld</vt:lpwstr>
  </property>
  <property name="FSC#ATSTATECFG@1.1001:DepartmentCountry" pid="18" fmtid="{D5CDD505-2E9C-101B-9397-08002B2CF9AE}">
    <vt:lpwstr>Schweiz</vt:lpwstr>
  </property>
  <property name="FSC#ATSTATECFG@1.1001:DepartmentZipCode" pid="19" fmtid="{D5CDD505-2E9C-101B-9397-08002B2CF9AE}">
    <vt:lpwstr>8510</vt:lpwstr>
  </property>
  <property name="FSC#ATSTATECFG@1.1001:SubfileSubject" pid="20" fmtid="{D5CDD505-2E9C-101B-9397-08002B2CF9AE}">
    <vt:lpwstr/>
  </property>
  <property name="FSC#ATSTATECFG@1.1001:SubfileDate" pid="21" fmtid="{D5CDD505-2E9C-101B-9397-08002B2CF9AE}">
    <vt:lpwstr>20.04.2023</vt:lpwstr>
  </property>
  <property name="FSC#ATSTATECFG@1.1001:DepartmentEmail" pid="22" fmtid="{D5CDD505-2E9C-101B-9397-08002B2CF9AE}">
    <vt:lpwstr>leitung.avk@tg.ch</vt:lpwstr>
  </property>
  <property name="FSC#ATSTATECFG@1.1001:DepartmentFax" pid="23" fmtid="{D5CDD505-2E9C-101B-9397-08002B2CF9AE}">
    <vt:lpwstr/>
  </property>
  <property name="FSC#ATSTATECFG@1.1001:AgentPhone" pid="24" fmtid="{D5CDD505-2E9C-101B-9397-08002B2CF9AE}">
    <vt:lpwstr>+41 58 345 57 89</vt:lpwstr>
  </property>
  <property name="FSC#ATSTATECFG@1.1001:Agent" pid="25" fmtid="{D5CDD505-2E9C-101B-9397-08002B2CF9AE}">
    <vt:lpwstr>Roberto Tropea AVK</vt:lpwstr>
  </property>
  <property name="FSC#ATSTATECFG@1.1001:Office" pid="26" fmtid="{D5CDD505-2E9C-101B-9397-08002B2CF9AE}">
    <vt:lpwstr/>
  </property>
  <property name="FSC#LOCALSW@2103.100:TGDOSREI" pid="27" fmtid="{D5CDD505-2E9C-101B-9397-08002B2CF9AE}">
    <vt:lpwstr>21.02.03</vt:lpwstr>
  </property>
  <property name="FSC#LOCALSW@2103.100:BarCodeOwnerSubfile" pid="28" fmtid="{D5CDD505-2E9C-101B-9397-08002B2CF9AE}">
    <vt:lpwstr/>
  </property>
  <property name="FSC#LOCALSW@2103.100:BarCodeDossierRef" pid="29" fmtid="{D5CDD505-2E9C-101B-9397-08002B2CF9AE}">
    <vt:lpwstr/>
  </property>
  <property name="FSC#LOCALSW@2103.100:BarCodeTopLevelDossierTitel" pid="30" fmtid="{D5CDD505-2E9C-101B-9397-08002B2CF9AE}">
    <vt:lpwstr/>
  </property>
  <property name="FSC#LOCALSW@2103.100:BarCodeTopLevelDossierName" pid="31" fmtid="{D5CDD505-2E9C-101B-9397-08002B2CF9AE}">
    <vt:lpwstr/>
  </property>
  <property name="FSC#LOCALSW@2103.100:BarCodeTitleSubFile" pid="32" fmtid="{D5CDD505-2E9C-101B-9397-08002B2CF9AE}">
    <vt:lpwstr/>
  </property>
  <property name="FSC#LOCALSW@2103.100:BarCodeTopLevelSubfileTitle" pid="33" fmtid="{D5CDD505-2E9C-101B-9397-08002B2CF9AE}">
    <vt:lpwstr/>
  </property>
  <property name="FSC#COOELAK@1.1001:CurrentUserEmail" pid="34" fmtid="{D5CDD505-2E9C-101B-9397-08002B2CF9AE}">
    <vt:lpwstr>roberto.tropea@tg.ch</vt:lpwstr>
  </property>
  <property name="FSC#COOELAK@1.1001:CurrentUserRolePos" pid="35" fmtid="{D5CDD505-2E9C-101B-9397-08002B2CF9AE}">
    <vt:lpwstr>Sachbearbeiter/in</vt:lpwstr>
  </property>
  <property name="FSC#FSCIBISDOCPROPS@15.1400:DossierRef" pid="36" fmtid="{D5CDD505-2E9C-101B-9397-08002B2CF9AE}">
    <vt:lpwstr>AVK/21.02.03/2023/00863</vt:lpwstr>
  </property>
  <property name="FSC$NOVIRTUALATTRS" pid="37" fmtid="{D5CDD505-2E9C-101B-9397-08002B2CF9AE}">
    <vt:lpwstr/>
  </property>
  <property name="COO$NOVIRTUALATTRS" pid="38" fmtid="{D5CDD505-2E9C-101B-9397-08002B2CF9AE}">
    <vt:lpwstr/>
  </property>
  <property name="FSC$NOUSEREXPRESSIONS" pid="39" fmtid="{D5CDD505-2E9C-101B-9397-08002B2CF9AE}">
    <vt:lpwstr/>
  </property>
  <property name="COO$NOUSEREXPRESSIONS" pid="40" fmtid="{D5CDD505-2E9C-101B-9397-08002B2CF9AE}">
    <vt:lpwstr/>
  </property>
  <property name="FSC$NOPARSEFILE" pid="41" fmtid="{D5CDD505-2E9C-101B-9397-08002B2CF9AE}">
    <vt:lpwstr/>
  </property>
  <property name="COO$NOPARSEFILE" pid="42" fmtid="{D5CDD505-2E9C-101B-9397-08002B2CF9AE}">
    <vt:lpwstr/>
  </property>
  <property name="FSC#ELAKGOV@1.1001:PersonalSubjAddress" pid="43" fmtid="{D5CDD505-2E9C-101B-9397-08002B2CF9AE}">
    <vt:lpwstr/>
  </property>
  <property name="FSC#ELAKGOV@1.1001:PersonalSubjSalutation" pid="44" fmtid="{D5CDD505-2E9C-101B-9397-08002B2CF9AE}">
    <vt:lpwstr/>
  </property>
  <property name="FSC#ELAKGOV@1.1001:PersonalSubjSurName" pid="45" fmtid="{D5CDD505-2E9C-101B-9397-08002B2CF9AE}">
    <vt:lpwstr/>
  </property>
  <property name="FSC#ELAKGOV@1.1001:PersonalSubjFirstName" pid="46" fmtid="{D5CDD505-2E9C-101B-9397-08002B2CF9AE}">
    <vt:lpwstr/>
  </property>
  <property name="FSC#ELAKGOV@1.1001:PersonalSubjGender" pid="47" fmtid="{D5CDD505-2E9C-101B-9397-08002B2CF9AE}">
    <vt:lpwstr/>
  </property>
  <property name="FSC#COOELAK@1.1001:BaseNumber" pid="48" fmtid="{D5CDD505-2E9C-101B-9397-08002B2CF9AE}">
    <vt:lpwstr>21.02.03</vt:lpwstr>
  </property>
  <property name="FSC#COOELAK@1.1001:SettlementApprovedAt" pid="49" fmtid="{D5CDD505-2E9C-101B-9397-08002B2CF9AE}">
    <vt:lpwstr/>
  </property>
  <property name="FSC#COOELAK@1.1001:ExternalDate" pid="50" fmtid="{D5CDD505-2E9C-101B-9397-08002B2CF9AE}">
    <vt:lpwstr/>
  </property>
  <property name="FSC#COOELAK@1.1001:ApproverTitle" pid="51" fmtid="{D5CDD505-2E9C-101B-9397-08002B2CF9AE}">
    <vt:lpwstr/>
  </property>
  <property name="FSC#COOELAK@1.1001:ApproverSurName" pid="52" fmtid="{D5CDD505-2E9C-101B-9397-08002B2CF9AE}">
    <vt:lpwstr/>
  </property>
  <property name="FSC#COOELAK@1.1001:ApproverFirstName" pid="53" fmtid="{D5CDD505-2E9C-101B-9397-08002B2CF9AE}">
    <vt:lpwstr/>
  </property>
  <property name="FSC#COOELAK@1.1001:ProcessResponsibleFax" pid="54" fmtid="{D5CDD505-2E9C-101B-9397-08002B2CF9AE}">
    <vt:lpwstr/>
  </property>
  <property name="FSC#COOELAK@1.1001:ProcessResponsibleMail" pid="55" fmtid="{D5CDD505-2E9C-101B-9397-08002B2CF9AE}">
    <vt:lpwstr/>
  </property>
  <property name="FSC#COOELAK@1.1001:ProcessResponsiblePhone" pid="56" fmtid="{D5CDD505-2E9C-101B-9397-08002B2CF9AE}">
    <vt:lpwstr/>
  </property>
  <property name="FSC#COOELAK@1.1001:ProcessResponsible" pid="57" fmtid="{D5CDD505-2E9C-101B-9397-08002B2CF9AE}">
    <vt:lpwstr/>
  </property>
  <property name="FSC#COOELAK@1.1001:IncomingSubject" pid="58" fmtid="{D5CDD505-2E9C-101B-9397-08002B2CF9AE}">
    <vt:lpwstr/>
  </property>
  <property name="FSC#COOELAK@1.1001:IncomingNumber" pid="59" fmtid="{D5CDD505-2E9C-101B-9397-08002B2CF9AE}">
    <vt:lpwstr/>
  </property>
  <property name="FSC#COOELAK@1.1001:ExternalRef" pid="60" fmtid="{D5CDD505-2E9C-101B-9397-08002B2CF9AE}">
    <vt:lpwstr/>
  </property>
  <property name="FSC#COOELAK@1.1001:FileRefBarCode" pid="61" fmtid="{D5CDD505-2E9C-101B-9397-08002B2CF9AE}">
    <vt:lpwstr>*AVK/21.02.03/2023/00863*</vt:lpwstr>
  </property>
  <property name="FSC#COOELAK@1.1001:RefBarCode" pid="62" fmtid="{D5CDD505-2E9C-101B-9397-08002B2CF9AE}">
    <vt:lpwstr>*COO.2103.100.7.1725799*</vt:lpwstr>
  </property>
  <property name="FSC#COOELAK@1.1001:ObjBarCode" pid="63" fmtid="{D5CDD505-2E9C-101B-9397-08002B2CF9AE}">
    <vt:lpwstr>COO.2103.100.2.8158888</vt:lpwstr>
  </property>
  <property name="FSC#COOELAK@1.1001:Priority" pid="64" fmtid="{D5CDD505-2E9C-101B-9397-08002B2CF9AE}">
    <vt:lpwstr> ()</vt:lpwstr>
  </property>
  <property name="FSC#COOELAK@1.1001:OU" pid="65" fmtid="{D5CDD505-2E9C-101B-9397-08002B2CF9AE}">
    <vt:lpwstr>Amt für Volksschule, Amtsleitung (AVK)</vt:lpwstr>
  </property>
  <property name="FSC#COOELAK@1.1001:CreatedAt" pid="66" fmtid="{D5CDD505-2E9C-101B-9397-08002B2CF9AE}">
    <vt:lpwstr>05.12.2019</vt:lpwstr>
  </property>
  <property name="FSC#COOELAK@1.1001:Department" pid="67" fmtid="{D5CDD505-2E9C-101B-9397-08002B2CF9AE}">
    <vt:lpwstr>AVK Abteilung Finanzen (AVK_x005f_FIN)</vt:lpwstr>
  </property>
  <property name="FSC#COOELAK@1.1001:ApprovedAt" pid="68" fmtid="{D5CDD505-2E9C-101B-9397-08002B2CF9AE}">
    <vt:lpwstr/>
  </property>
  <property name="FSC#COOELAK@1.1001:ApprovedBy" pid="69" fmtid="{D5CDD505-2E9C-101B-9397-08002B2CF9AE}">
    <vt:lpwstr/>
  </property>
  <property name="FSC#COOELAK@1.1001:DispatchedAt" pid="70" fmtid="{D5CDD505-2E9C-101B-9397-08002B2CF9AE}">
    <vt:lpwstr/>
  </property>
  <property name="FSC#COOELAK@1.1001:DispatchedBy" pid="71" fmtid="{D5CDD505-2E9C-101B-9397-08002B2CF9AE}">
    <vt:lpwstr/>
  </property>
  <property name="FSC#COOELAK@1.1001:OwnerFaxExtension" pid="72" fmtid="{D5CDD505-2E9C-101B-9397-08002B2CF9AE}">
    <vt:lpwstr/>
  </property>
  <property name="FSC#COOELAK@1.1001:OwnerExtension" pid="73" fmtid="{D5CDD505-2E9C-101B-9397-08002B2CF9AE}">
    <vt:lpwstr>+41 58 345 57 89</vt:lpwstr>
  </property>
  <property name="FSC#COOELAK@1.1001:Owner" pid="74" fmtid="{D5CDD505-2E9C-101B-9397-08002B2CF9AE}">
    <vt:lpwstr>Tropea AVK Roberto (Frauenfeld)</vt:lpwstr>
  </property>
  <property name="FSC#COOELAK@1.1001:Organization" pid="75" fmtid="{D5CDD505-2E9C-101B-9397-08002B2CF9AE}">
    <vt:lpwstr/>
  </property>
  <property name="FSC#COOELAK@1.1001:FileRefOU" pid="76" fmtid="{D5CDD505-2E9C-101B-9397-08002B2CF9AE}">
    <vt:lpwstr>AVK</vt:lpwstr>
  </property>
  <property name="FSC#COOELAK@1.1001:FileRefOrdinal" pid="77" fmtid="{D5CDD505-2E9C-101B-9397-08002B2CF9AE}">
    <vt:lpwstr>863</vt:lpwstr>
  </property>
  <property name="FSC#COOELAK@1.1001:FileRefYear" pid="78" fmtid="{D5CDD505-2E9C-101B-9397-08002B2CF9AE}">
    <vt:lpwstr>2023</vt:lpwstr>
  </property>
  <property name="FSC#COOELAK@1.1001:FileReference" pid="79" fmtid="{D5CDD505-2E9C-101B-9397-08002B2CF9AE}">
    <vt:lpwstr>AVK/21.02.03/2023/00863</vt:lpwstr>
  </property>
  <property name="FSC#COOELAK@1.1001:Subject" pid="80" fmtid="{D5CDD505-2E9C-101B-9397-08002B2CF9AE}">
    <vt:lpwstr/>
  </property>
  <property name="FSC#FSCIBISDOCPROPS@15.1400:TopLevelSubjectGroupPosNumber" pid="81" fmtid="{D5CDD505-2E9C-101B-9397-08002B2CF9AE}">
    <vt:lpwstr>21.02.03</vt:lpwstr>
  </property>
  <property name="FSC#FSCIBISDOCPROPS@15.1400:TopLevelDossierResponsible" pid="82" fmtid="{D5CDD505-2E9C-101B-9397-08002B2CF9AE}">
    <vt:lpwstr>Tropea AVK, Roberto</vt:lpwstr>
  </property>
  <property name="FSC#FSCIBISDOCPROPS@15.1400:TopLevelDossierRespOrgShortname" pid="83" fmtid="{D5CDD505-2E9C-101B-9397-08002B2CF9AE}">
    <vt:lpwstr>AVK</vt:lpwstr>
  </property>
  <property name="FSC#FSCIBISDOCPROPS@15.1400:TopLevelDossierTitel" pid="84" fmtid="{D5CDD505-2E9C-101B-9397-08002B2CF9AE}">
    <vt:lpwstr>Musterdokumente 2023-2027</vt:lpwstr>
  </property>
  <property name="FSC#FSCIBISDOCPROPS@15.1400:TopLevelDossierYear" pid="85" fmtid="{D5CDD505-2E9C-101B-9397-08002B2CF9AE}">
    <vt:lpwstr>2023</vt:lpwstr>
  </property>
  <property name="FSC#FSCIBISDOCPROPS@15.1400:TopLevelDossierNumber" pid="86" fmtid="{D5CDD505-2E9C-101B-9397-08002B2CF9AE}">
    <vt:lpwstr>863</vt:lpwstr>
  </property>
  <property name="FSC#FSCIBISDOCPROPS@15.1400:TopLevelDossierName" pid="87" fmtid="{D5CDD505-2E9C-101B-9397-08002B2CF9AE}">
    <vt:lpwstr>Musterdokumente 2023-2027 (0863/2023/AVK)</vt:lpwstr>
  </property>
  <property name="FSC#FSCIBISDOCPROPS@15.1400:TitleSubFile" pid="88" fmtid="{D5CDD505-2E9C-101B-9397-08002B2CF9AE}">
    <vt:lpwstr>Musterdokumente für Schulgemeinden 2023-2027</vt:lpwstr>
  </property>
  <property name="FSC#FSCIBISDOCPROPS@15.1400:TopLevelSubfileNumber" pid="89" fmtid="{D5CDD505-2E9C-101B-9397-08002B2CF9AE}">
    <vt:lpwstr>1</vt:lpwstr>
  </property>
  <property name="FSC#FSCIBISDOCPROPS@15.1400:TopLevelSubfileName" pid="90" fmtid="{D5CDD505-2E9C-101B-9397-08002B2CF9AE}">
    <vt:lpwstr>Musterdokumente für Schulgemeinden 2023-2027 (001)</vt:lpwstr>
  </property>
  <property name="FSC#FSCIBISDOCPROPS@15.1400:GroupShortName" pid="91" fmtid="{D5CDD505-2E9C-101B-9397-08002B2CF9AE}">
    <vt:lpwstr>AVK_x005f_FIN</vt:lpwstr>
  </property>
  <property name="FSC#FSCIBISDOCPROPS@15.1400:OwnerAbbreviation" pid="92" fmtid="{D5CDD505-2E9C-101B-9397-08002B2CF9AE}">
    <vt:lpwstr/>
  </property>
  <property name="FSC#FSCIBISDOCPROPS@15.1400:Owner" pid="93" fmtid="{D5CDD505-2E9C-101B-9397-08002B2CF9AE}">
    <vt:lpwstr>Tropea AVK, Roberto</vt:lpwstr>
  </property>
  <property name="FSC#FSCIBISDOCPROPS@15.1400:Subject" pid="94" fmtid="{D5CDD505-2E9C-101B-9397-08002B2CF9AE}">
    <vt:lpwstr>Nicht verfügbar</vt:lpwstr>
  </property>
  <property name="FSC#FSCIBISDOCPROPS@15.1400:Objectname" pid="95" fmtid="{D5CDD505-2E9C-101B-9397-08002B2CF9AE}">
    <vt:lpwstr>Rueckverguetung Besoldung PTM Privatschulen</vt:lpwstr>
  </property>
  <property name="FSC#COOSYSTEM@1.1:Container" pid="96" fmtid="{D5CDD505-2E9C-101B-9397-08002B2CF9AE}">
    <vt:lpwstr>COO.2103.100.2.8158888</vt:lpwstr>
  </property>
  <property name="FSC#FSCIBISDOCPROPS@15.1400:RRBNumber" pid="97" fmtid="{D5CDD505-2E9C-101B-9397-08002B2CF9AE}">
    <vt:lpwstr>Nicht verfügbar</vt:lpwstr>
  </property>
  <property name="FSC#FSCIBISDOCPROPS@15.1400:RRSessionDate" pid="98" fmtid="{D5CDD505-2E9C-101B-9397-08002B2CF9AE}">
    <vt:lpwstr/>
  </property>
  <property name="FSC#LOCALSW@2103.100:User_Login_red" pid="99" fmtid="{D5CDD505-2E9C-101B-9397-08002B2CF9AE}">
    <vt:lpwstr>avktro@TG.CH_x000d__x000a_roberto.tropea@tg.ch_x000d__x000a_TG\avktro_x000d__x000a_ </vt:lpwstr>
  </property>
  <property name="FSC#FSCIBISDOCPROPS@15.1400:BGMName" pid="100" fmtid="{D5CDD505-2E9C-101B-9397-08002B2CF9AE}">
    <vt:lpwstr> </vt:lpwstr>
  </property>
  <property name="FSC#FSCIBISDOCPROPS@15.1400:BGMFirstName" pid="101" fmtid="{D5CDD505-2E9C-101B-9397-08002B2CF9AE}">
    <vt:lpwstr> </vt:lpwstr>
  </property>
  <property name="FSC#FSCIBISDOCPROPS@15.1400:BGMZIP" pid="102" fmtid="{D5CDD505-2E9C-101B-9397-08002B2CF9AE}">
    <vt:lpwstr> </vt:lpwstr>
  </property>
  <property name="FSC#FSCIBISDOCPROPS@15.1400:BGMBirthday" pid="103" fmtid="{D5CDD505-2E9C-101B-9397-08002B2CF9AE}">
    <vt:lpwstr> </vt:lpwstr>
  </property>
  <property name="FSC#FSCIBISDOCPROPS@15.1400:BGMDiagnose" pid="104" fmtid="{D5CDD505-2E9C-101B-9397-08002B2CF9AE}">
    <vt:lpwstr> </vt:lpwstr>
  </property>
  <property name="FSC#FSCIBISDOCPROPS@15.1400:BMGDiagnoseAdd" pid="105" fmtid="{D5CDD505-2E9C-101B-9397-08002B2CF9AE}">
    <vt:lpwstr> </vt:lpwstr>
  </property>
  <property name="FSC#FSCIBISDOCPROPS@15.1400:BGMDiagnoseDetail" pid="106" fmtid="{D5CDD505-2E9C-101B-9397-08002B2CF9AE}">
    <vt:lpwstr> </vt:lpwstr>
  </property>
  <property name="FSC#LOCALSW@2103.100:TopLevelSubfileAddress" pid="107" fmtid="{D5CDD505-2E9C-101B-9397-08002B2CF9AE}">
    <vt:lpwstr>COO.2103.100.7.1725799</vt:lpwstr>
  </property>
  <property name="FSC#FSCIBISDOCPROPS@15.1400:ObjectCOOAddress" pid="108" fmtid="{D5CDD505-2E9C-101B-9397-08002B2CF9AE}">
    <vt:lpwstr>COO.2103.100.2.8158888</vt:lpwstr>
  </property>
  <property name="FSC#FSCIBISDOCPROPS@15.1400:Container" pid="109" fmtid="{D5CDD505-2E9C-101B-9397-08002B2CF9AE}">
    <vt:lpwstr>COO.2103.100.2.8158888</vt:lpwstr>
  </property>
  <property name="FSC#FSCIBISDOCPROPS@15.1400:TopLevelSubfileAddress" pid="110" fmtid="{D5CDD505-2E9C-101B-9397-08002B2CF9AE}">
    <vt:lpwstr>COO.2103.100.7.302727</vt:lpwstr>
  </property>
  <property name="FSC#FSCIBISDOCPROPS@15.1400:BGMDiagnoseAdd" pid="111" fmtid="{D5CDD505-2E9C-101B-9397-08002B2CF9AE}">
    <vt:lpwstr> </vt:lpwstr>
  </property>
  <property name="FSC#FSCIBISDOCPROPS@15.1400:CreatedAt" pid="112" fmtid="{D5CDD505-2E9C-101B-9397-08002B2CF9AE}">
    <vt:lpwstr>05.12.2019</vt:lpwstr>
  </property>
  <property name="FSC#FSCIBISDOCPROPS@15.1400:CreatedBy" pid="113" fmtid="{D5CDD505-2E9C-101B-9397-08002B2CF9AE}">
    <vt:lpwstr>Roberto Tropea AVK</vt:lpwstr>
  </property>
  <property name="FSC#FSCIBISDOCPROPS@15.1400:ReferredBarCode" pid="114" fmtid="{D5CDD505-2E9C-101B-9397-08002B2CF9AE}">
    <vt:lpwstr/>
  </property>
  <property name="FSC#FSCIBIS@15.1400:TopLevelSubfileAddress" pid="115" fmtid="{D5CDD505-2E9C-101B-9397-08002B2CF9AE}">
    <vt:lpwstr>COO.2103.100.7.1725799</vt:lpwstr>
  </property>
  <property name="FSC#FSCIBIS@15.1400:KdRNameOfConcerned" pid="116" fmtid="{D5CDD505-2E9C-101B-9397-08002B2CF9AE}">
    <vt:lpwstr>Nicht verfügbar</vt:lpwstr>
  </property>
  <property name="FSC#FSCIBIS@15.1400:KdRAddressOfConcerned" pid="117" fmtid="{D5CDD505-2E9C-101B-9397-08002B2CF9AE}">
    <vt:lpwstr>Nicht verfügbar</vt:lpwstr>
  </property>
  <property name="FSC#FSCIBIS@15.1400:KdRDeadline" pid="118" fmtid="{D5CDD505-2E9C-101B-9397-08002B2CF9AE}">
    <vt:lpwstr>Nicht verfügbar</vt:lpwstr>
  </property>
  <property name="FSC#FSCIBIS@15.1400:KdRVenue" pid="119" fmtid="{D5CDD505-2E9C-101B-9397-08002B2CF9AE}">
    <vt:lpwstr>Nicht verfügbar</vt:lpwstr>
  </property>
  <property name="FSC#FSCIBIS@15.1400:KdREventDate" pid="120" fmtid="{D5CDD505-2E9C-101B-9397-08002B2CF9AE}">
    <vt:lpwstr>Nicht verfügbar</vt:lpwstr>
  </property>
  <property name="FSC#FSCIBIS@15.1400:KdRPrevBusiness" pid="121" fmtid="{D5CDD505-2E9C-101B-9397-08002B2CF9AE}">
    <vt:lpwstr>Nicht verfügbar</vt:lpwstr>
  </property>
  <property name="FSC#FSCIBIS@15.1400:KdRDelegations" pid="122" fmtid="{D5CDD505-2E9C-101B-9397-08002B2CF9AE}">
    <vt:lpwstr>Nicht verfügbar</vt:lpwstr>
  </property>
  <property name="FSC#FSCIBIS@15.1400:SessionTitle" pid="123" fmtid="{D5CDD505-2E9C-101B-9397-08002B2CF9AE}">
    <vt:lpwstr/>
  </property>
  <property name="FSC#FSCIBIS@15.1400:SessionFrom" pid="124" fmtid="{D5CDD505-2E9C-101B-9397-08002B2CF9AE}">
    <vt:lpwstr/>
  </property>
  <property name="FSC#FSCIBIS@15.1400:SessionTo" pid="125" fmtid="{D5CDD505-2E9C-101B-9397-08002B2CF9AE}">
    <vt:lpwstr/>
  </property>
  <property name="FSC#FSCIBIS@15.1400:SessionSubmissionDeadline" pid="126" fmtid="{D5CDD505-2E9C-101B-9397-08002B2CF9AE}">
    <vt:lpwstr/>
  </property>
  <property name="FSC#FSCIBIS@15.1400:SessionLink" pid="127" fmtid="{D5CDD505-2E9C-101B-9397-08002B2CF9AE}">
    <vt:lpwstr/>
  </property>
  <property name="FSC#FSCIBIS@15.1400:SessionNumber" pid="128" fmtid="{D5CDD505-2E9C-101B-9397-08002B2CF9AE}">
    <vt:lpwstr/>
  </property>
  <property name="FSC#FSCIBIS@15.1400:ArchiveMapGRGNumber" pid="129" fmtid="{D5CDD505-2E9C-101B-9397-08002B2CF9AE}">
    <vt:lpwstr/>
  </property>
  <property name="FSC#FSCIBIS@15.1400:ArchiveMapFinalNumber" pid="130" fmtid="{D5CDD505-2E9C-101B-9397-08002B2CF9AE}">
    <vt:lpwstr/>
  </property>
  <property name="FSC#FSCIBIS@15.1400:ArchiveMapSequentialNumber" pid="131" fmtid="{D5CDD505-2E9C-101B-9397-08002B2CF9AE}">
    <vt:lpwstr/>
  </property>
  <property name="FSC#FSCIBIS@15.1400:ArchiveMapFinalizeDate" pid="132" fmtid="{D5CDD505-2E9C-101B-9397-08002B2CF9AE}">
    <vt:lpwstr/>
  </property>
  <property name="FSC#FSCIBIS@15.1400:ArchiveMapTitle" pid="133" fmtid="{D5CDD505-2E9C-101B-9397-08002B2CF9AE}">
    <vt:lpwstr/>
  </property>
  <property name="FSC#FSCIBIS@15.1400:ArchiveMapBusinessType" pid="134" fmtid="{D5CDD505-2E9C-101B-9397-08002B2CF9AE}">
    <vt:lpwstr/>
  </property>
  <property name="FSC#FSCIBIS@15.1400:ArchiveMapSessionDate" pid="135" fmtid="{D5CDD505-2E9C-101B-9397-08002B2CF9AE}">
    <vt:lpwstr/>
  </property>
  <property name="FSC#FSCIBIS@15.1400:ArchiveMapProtocolNumber" pid="136" fmtid="{D5CDD505-2E9C-101B-9397-08002B2CF9AE}">
    <vt:lpwstr/>
  </property>
  <property name="FSC#FSCIBIS@15.1400:ArchiveMapProtocolPage" pid="137" fmtid="{D5CDD505-2E9C-101B-9397-08002B2CF9AE}">
    <vt:lpwstr/>
  </property>
  <property name="FSC#FSCIBIS@15.1400:GRSequentialNumber" pid="138" fmtid="{D5CDD505-2E9C-101B-9397-08002B2CF9AE}">
    <vt:lpwstr>Nicht verfügbar</vt:lpwstr>
  </property>
  <property name="FSC#FSCIBIS@15.1400:GRBusinessType" pid="139" fmtid="{D5CDD505-2E9C-101B-9397-08002B2CF9AE}">
    <vt:lpwstr>Nicht verfügbar</vt:lpwstr>
  </property>
  <property name="FSC#FSCIBIS@15.1400:GRGRGNumber" pid="140" fmtid="{D5CDD505-2E9C-101B-9397-08002B2CF9AE}">
    <vt:lpwstr>Nicht verfügbar</vt:lpwstr>
  </property>
  <property name="FSC#FSCIBIS@15.1400:GRLegislation" pid="141" fmtid="{D5CDD505-2E9C-101B-9397-08002B2CF9AE}">
    <vt:lpwstr>Nicht verfügbar</vt:lpwstr>
  </property>
  <property name="FSC#FSCIBIS@15.1400:GREntryDate" pid="142" fmtid="{D5CDD505-2E9C-101B-9397-08002B2CF9AE}">
    <vt:lpwstr>Nicht verfügbar</vt:lpwstr>
  </property>
  <property name="FSC#FSCIBISDOCPROPS@15.1400:CreatedAtFormat" pid="143" fmtid="{D5CDD505-2E9C-101B-9397-08002B2CF9AE}">
    <vt:lpwstr>5. Dezember 2019</vt:lpwstr>
  </property>
  <property name="FSC#FSCIBIS@15.1400:SessionPrevSessionTitle" pid="144" fmtid="{D5CDD505-2E9C-101B-9397-08002B2CF9AE}">
    <vt:lpwstr/>
  </property>
  <property name="FSC#FSCIBIS@15.1400:SessionFromTime" pid="145" fmtid="{D5CDD505-2E9C-101B-9397-08002B2CF9AE}">
    <vt:lpwstr/>
  </property>
  <property name="FSC#FSCIBIS@15.1400:SessionPrevSessionFrom" pid="146" fmtid="{D5CDD505-2E9C-101B-9397-08002B2CF9AE}">
    <vt:lpwstr/>
  </property>
  <property name="FSC#FSCIBIS@15.1400:SessionContactListPersons" pid="147" fmtid="{D5CDD505-2E9C-101B-9397-08002B2CF9AE}">
    <vt:lpwstr>Nicht verfügbar</vt:lpwstr>
  </property>
  <property name="FSC#FSCIBIS@15.1400:SessionContactListStatus" pid="148" fmtid="{D5CDD505-2E9C-101B-9397-08002B2CF9AE}">
    <vt:lpwstr>Nicht verfügbar</vt:lpwstr>
  </property>
  <property name="FSC#CCAPRECONFIGG@15.1001:DepartmentON" pid="149" fmtid="{D5CDD505-2E9C-101B-9397-08002B2CF9AE}">
    <vt:lpwstr/>
  </property>
  <property name="FSC#CCAPRECONFIGG@15.1001:DepartmentWebsite" pid="150" fmtid="{D5CDD505-2E9C-101B-9397-08002B2CF9AE}">
    <vt:lpwstr/>
  </property>
  <property name="FSC#COOELAK@1.1001:replyreference" pid="151" fmtid="{D5CDD505-2E9C-101B-9397-08002B2CF9AE}">
    <vt:lpwstr/>
  </property>
  <property name="FSC#COOELAK@1.1001:OfficeHours" pid="152" fmtid="{D5CDD505-2E9C-101B-9397-08002B2CF9AE}">
    <vt:lpwstr/>
  </property>
</Properties>
</file>