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vfafires01.tg.ch\home$\AVKTRO\Daten\__Temp_AVTRO_2022\"/>
    </mc:Choice>
  </mc:AlternateContent>
  <bookViews>
    <workbookView xWindow="-15" yWindow="-15" windowWidth="5640" windowHeight="7050" tabRatio="920"/>
  </bookViews>
  <sheets>
    <sheet name="Anleitung" sheetId="59" r:id="rId1"/>
    <sheet name="Beispiel Nachtragsbuchungsliste" sheetId="85" r:id="rId2"/>
    <sheet name="Beispiel ARL" sheetId="74" r:id="rId3"/>
    <sheet name="Beispiel Deckblatt" sheetId="75" r:id="rId4"/>
    <sheet name="Datenbasis" sheetId="73" r:id="rId5"/>
    <sheet name="Wesentlichkeit" sheetId="77" r:id="rId6"/>
    <sheet name="Drop Down menu" sheetId="76" state="hidden" r:id="rId7"/>
    <sheet name="Allgemeine Prüfungshandlungen" sheetId="83" r:id="rId8"/>
    <sheet name="ER-Analyse" sheetId="78" r:id="rId9"/>
    <sheet name="Prüfprogramm ER" sheetId="79" r:id="rId10"/>
    <sheet name="Prüfprogramm IR" sheetId="80" r:id="rId11"/>
    <sheet name="Prüfprogramm GFR" sheetId="81" r:id="rId12"/>
    <sheet name="Prüfprogramm Anhang" sheetId="82" r:id="rId13"/>
    <sheet name="B - 100" sheetId="20" r:id="rId14"/>
    <sheet name="C - 101" sheetId="21" r:id="rId15"/>
    <sheet name="D - 102" sheetId="22" r:id="rId16"/>
    <sheet name="E - 104" sheetId="23" r:id="rId17"/>
    <sheet name="F - 106" sheetId="24" r:id="rId18"/>
    <sheet name="G - 107" sheetId="25" r:id="rId19"/>
    <sheet name="H - 108" sheetId="26" r:id="rId20"/>
    <sheet name="J  - 140" sheetId="61" r:id="rId21"/>
    <sheet name="K - 142" sheetId="62" r:id="rId22"/>
    <sheet name="L  - 144" sheetId="63" r:id="rId23"/>
    <sheet name="M  - 145" sheetId="64" r:id="rId24"/>
    <sheet name="N - 146" sheetId="28" r:id="rId25"/>
    <sheet name="O - 148" sheetId="29" r:id="rId26"/>
    <sheet name="P - 200" sheetId="30" r:id="rId27"/>
    <sheet name="Q - 201 " sheetId="31" r:id="rId28"/>
    <sheet name="R - 204" sheetId="32" r:id="rId29"/>
    <sheet name="S - 206" sheetId="58" r:id="rId30"/>
    <sheet name="T - 208" sheetId="65" r:id="rId31"/>
    <sheet name="U - 291" sheetId="66" r:id="rId32"/>
    <sheet name="V - 292" sheetId="67" r:id="rId33"/>
    <sheet name="W - 293" sheetId="68" r:id="rId34"/>
    <sheet name="X - 296" sheetId="69" r:id="rId35"/>
    <sheet name="Y - 298" sheetId="70" r:id="rId36"/>
    <sheet name="Z - 299" sheetId="71" r:id="rId37"/>
  </sheets>
  <definedNames>
    <definedName name="_xlnm._FilterDatabase" localSheetId="8" hidden="1">'ER-Analyse'!$B$8:$K$65</definedName>
    <definedName name="Adresse" localSheetId="2">#REF!</definedName>
    <definedName name="Adresse" localSheetId="3">#REF!</definedName>
    <definedName name="Adresse" localSheetId="4">#REF!</definedName>
    <definedName name="Adresse" localSheetId="20">#REF!</definedName>
    <definedName name="Adresse" localSheetId="22">#REF!</definedName>
    <definedName name="Adresse" localSheetId="23">#REF!</definedName>
    <definedName name="Adresse" localSheetId="12">#REF!</definedName>
    <definedName name="Adresse" localSheetId="11">#REF!</definedName>
    <definedName name="Adresse" localSheetId="10">#REF!</definedName>
    <definedName name="Adresse" localSheetId="30">#REF!</definedName>
    <definedName name="Adresse" localSheetId="33">#REF!</definedName>
    <definedName name="Adresse" localSheetId="34">#REF!</definedName>
    <definedName name="Adresse" localSheetId="35">#REF!</definedName>
    <definedName name="Adresse" localSheetId="36">#REF!</definedName>
    <definedName name="Adresse">#REF!</definedName>
    <definedName name="asdf" localSheetId="2">#REF!</definedName>
    <definedName name="asdf" localSheetId="3">#REF!</definedName>
    <definedName name="asdf" localSheetId="4">#REF!</definedName>
    <definedName name="asdf" localSheetId="12">#REF!</definedName>
    <definedName name="asdf" localSheetId="11">#REF!</definedName>
    <definedName name="asdf" localSheetId="10">#REF!</definedName>
    <definedName name="asdf" localSheetId="30">#REF!</definedName>
    <definedName name="asdf" localSheetId="33">#REF!</definedName>
    <definedName name="asdf" localSheetId="34">#REF!</definedName>
    <definedName name="asdf" localSheetId="35">#REF!</definedName>
    <definedName name="asdf" localSheetId="36">#REF!</definedName>
    <definedName name="asdf">#REF!</definedName>
    <definedName name="d" localSheetId="2">#REF!</definedName>
    <definedName name="d" localSheetId="3">#REF!</definedName>
    <definedName name="d" localSheetId="4">#REF!</definedName>
    <definedName name="d" localSheetId="12">#REF!</definedName>
    <definedName name="d" localSheetId="11">#REF!</definedName>
    <definedName name="d" localSheetId="10">#REF!</definedName>
    <definedName name="d" localSheetId="30">#REF!</definedName>
    <definedName name="d" localSheetId="33">#REF!</definedName>
    <definedName name="d" localSheetId="34">#REF!</definedName>
    <definedName name="d" localSheetId="35">#REF!</definedName>
    <definedName name="d" localSheetId="36">#REF!</definedName>
    <definedName name="d">#REF!</definedName>
    <definedName name="Datum" localSheetId="2">#REF!</definedName>
    <definedName name="Datum" localSheetId="3">#REF!</definedName>
    <definedName name="Datum" localSheetId="4">#REF!</definedName>
    <definedName name="Datum" localSheetId="20">#REF!</definedName>
    <definedName name="Datum" localSheetId="22">#REF!</definedName>
    <definedName name="Datum" localSheetId="23">#REF!</definedName>
    <definedName name="Datum" localSheetId="12">#REF!</definedName>
    <definedName name="Datum" localSheetId="11">#REF!</definedName>
    <definedName name="Datum" localSheetId="10">#REF!</definedName>
    <definedName name="Datum" localSheetId="30">#REF!</definedName>
    <definedName name="Datum" localSheetId="33">#REF!</definedName>
    <definedName name="Datum" localSheetId="34">#REF!</definedName>
    <definedName name="Datum" localSheetId="35">#REF!</definedName>
    <definedName name="Datum" localSheetId="36">#REF!</definedName>
    <definedName name="Datum">#REF!</definedName>
    <definedName name="_xlnm.Print_Area" localSheetId="7">'Allgemeine Prüfungshandlungen'!$A$1:$L$74</definedName>
    <definedName name="_xlnm.Print_Area" localSheetId="0">Anleitung!$A$1:$G$22</definedName>
    <definedName name="_xlnm.Print_Area" localSheetId="13">'B - 100'!$A$1:$H$34</definedName>
    <definedName name="_xlnm.Print_Area" localSheetId="2">'Beispiel ARL'!$A$1:$D$31</definedName>
    <definedName name="_xlnm.Print_Area" localSheetId="3">'Beispiel Deckblatt'!$A$1:$G$31</definedName>
    <definedName name="_xlnm.Print_Area" localSheetId="1">'Beispiel Nachtragsbuchungsliste'!$A$1:$G$24</definedName>
    <definedName name="_xlnm.Print_Area" localSheetId="14">'C - 101'!$A$1:$H$33</definedName>
    <definedName name="_xlnm.Print_Area" localSheetId="15">'D - 102'!$A$1:$H$34</definedName>
    <definedName name="_xlnm.Print_Area" localSheetId="4">Datenbasis!$A$1:$V$44</definedName>
    <definedName name="_xlnm.Print_Area" localSheetId="16">'E - 104'!$A$1:$H$33</definedName>
    <definedName name="_xlnm.Print_Area" localSheetId="8">'ER-Analyse'!$B$2:$L$65</definedName>
    <definedName name="_xlnm.Print_Area" localSheetId="17">'F - 106'!$A$1:$H$26</definedName>
    <definedName name="_xlnm.Print_Area" localSheetId="18">'G - 107'!$A$1:$H$30</definedName>
    <definedName name="_xlnm.Print_Area" localSheetId="19">'H - 108'!$A$1:$H$37</definedName>
    <definedName name="_xlnm.Print_Area" localSheetId="20">'J  - 140'!$A$1:$H$51</definedName>
    <definedName name="_xlnm.Print_Area" localSheetId="21">'K - 142'!$A$1:$H$38</definedName>
    <definedName name="_xlnm.Print_Area" localSheetId="22">'L  - 144'!$A$1:$H$34</definedName>
    <definedName name="_xlnm.Print_Area" localSheetId="23">'M  - 145'!$A$1:$H$35</definedName>
    <definedName name="_xlnm.Print_Area" localSheetId="24">'N - 146'!$A$1:$H$34</definedName>
    <definedName name="_xlnm.Print_Area" localSheetId="25">'O - 148'!$A$1:$H$32</definedName>
    <definedName name="_xlnm.Print_Area" localSheetId="26">'P - 200'!$A$1:$H$35</definedName>
    <definedName name="_xlnm.Print_Area" localSheetId="12">'Prüfprogramm Anhang'!$A$1:$G$15</definedName>
    <definedName name="_xlnm.Print_Area" localSheetId="9">'Prüfprogramm ER'!$A$1:$L$53</definedName>
    <definedName name="_xlnm.Print_Area" localSheetId="11">'Prüfprogramm GFR'!$A$1:$G$13</definedName>
    <definedName name="_xlnm.Print_Area" localSheetId="10">'Prüfprogramm IR'!$A$1:$G$26</definedName>
    <definedName name="_xlnm.Print_Area" localSheetId="27">'Q - 201 '!$A$1:$H$32</definedName>
    <definedName name="_xlnm.Print_Area" localSheetId="28">'R - 204'!$A$1:$H$33</definedName>
    <definedName name="_xlnm.Print_Area" localSheetId="29">'S - 206'!$A$1:$H$33</definedName>
    <definedName name="_xlnm.Print_Area" localSheetId="30">'T - 208'!$A$1:$H$33</definedName>
    <definedName name="_xlnm.Print_Area" localSheetId="31">'U - 291'!$A$1:$H$36</definedName>
    <definedName name="_xlnm.Print_Area" localSheetId="32">'V - 292'!$A$1:$H$36</definedName>
    <definedName name="_xlnm.Print_Area" localSheetId="33">'W - 293'!$A$1:$H$34</definedName>
    <definedName name="_xlnm.Print_Area" localSheetId="5">Wesentlichkeit!$A$1:$L$35</definedName>
    <definedName name="_xlnm.Print_Area" localSheetId="34">'X - 296'!$A$1:$H$31</definedName>
    <definedName name="_xlnm.Print_Area" localSheetId="35">'Y - 298'!$A$1:$G$30</definedName>
    <definedName name="_xlnm.Print_Area" localSheetId="36">'Z - 299'!$A$1:$H$32</definedName>
    <definedName name="_xlnm.Print_Titles" localSheetId="1">'Beispiel Nachtragsbuchungsliste'!$2:$4</definedName>
    <definedName name="Firma" localSheetId="2">#REF!</definedName>
    <definedName name="Firma" localSheetId="3">#REF!</definedName>
    <definedName name="Firma" localSheetId="4">#REF!</definedName>
    <definedName name="Firma" localSheetId="20">#REF!</definedName>
    <definedName name="Firma" localSheetId="22">#REF!</definedName>
    <definedName name="Firma" localSheetId="23">#REF!</definedName>
    <definedName name="Firma" localSheetId="12">#REF!</definedName>
    <definedName name="Firma" localSheetId="11">#REF!</definedName>
    <definedName name="Firma" localSheetId="10">#REF!</definedName>
    <definedName name="Firma" localSheetId="30">#REF!</definedName>
    <definedName name="Firma" localSheetId="33">#REF!</definedName>
    <definedName name="Firma" localSheetId="34">#REF!</definedName>
    <definedName name="Firma" localSheetId="35">#REF!</definedName>
    <definedName name="Firma" localSheetId="36">#REF!</definedName>
    <definedName name="Firma">#REF!</definedName>
    <definedName name="Jahr" localSheetId="2">#REF!</definedName>
    <definedName name="Jahr" localSheetId="3">#REF!</definedName>
    <definedName name="Jahr" localSheetId="4">#REF!</definedName>
    <definedName name="Jahr" localSheetId="20">#REF!</definedName>
    <definedName name="Jahr" localSheetId="22">#REF!</definedName>
    <definedName name="Jahr" localSheetId="23">#REF!</definedName>
    <definedName name="Jahr" localSheetId="12">#REF!</definedName>
    <definedName name="Jahr" localSheetId="11">#REF!</definedName>
    <definedName name="Jahr" localSheetId="10">#REF!</definedName>
    <definedName name="Jahr" localSheetId="30">#REF!</definedName>
    <definedName name="Jahr" localSheetId="33">#REF!</definedName>
    <definedName name="Jahr" localSheetId="34">#REF!</definedName>
    <definedName name="Jahr" localSheetId="35">#REF!</definedName>
    <definedName name="Jahr" localSheetId="36">#REF!</definedName>
    <definedName name="Jahr">#REF!</definedName>
    <definedName name="Vondatum" localSheetId="2">#REF!</definedName>
    <definedName name="Vondatum" localSheetId="3">#REF!</definedName>
    <definedName name="Vondatum" localSheetId="4">#REF!</definedName>
    <definedName name="Vondatum" localSheetId="20">#REF!</definedName>
    <definedName name="Vondatum" localSheetId="22">#REF!</definedName>
    <definedName name="Vondatum" localSheetId="23">#REF!</definedName>
    <definedName name="Vondatum" localSheetId="12">#REF!</definedName>
    <definedName name="Vondatum" localSheetId="11">#REF!</definedName>
    <definedName name="Vondatum" localSheetId="10">#REF!</definedName>
    <definedName name="Vondatum" localSheetId="30">#REF!</definedName>
    <definedName name="Vondatum" localSheetId="33">#REF!</definedName>
    <definedName name="Vondatum" localSheetId="34">#REF!</definedName>
    <definedName name="Vondatum" localSheetId="35">#REF!</definedName>
    <definedName name="Vondatum" localSheetId="36">#REF!</definedName>
    <definedName name="Vondatum">#REF!</definedName>
    <definedName name="Vorjahr" localSheetId="2">#REF!</definedName>
    <definedName name="Vorjahr" localSheetId="3">#REF!</definedName>
    <definedName name="Vorjahr" localSheetId="4">#REF!</definedName>
    <definedName name="Vorjahr" localSheetId="20">#REF!</definedName>
    <definedName name="Vorjahr" localSheetId="22">#REF!</definedName>
    <definedName name="Vorjahr" localSheetId="23">#REF!</definedName>
    <definedName name="Vorjahr" localSheetId="12">#REF!</definedName>
    <definedName name="Vorjahr" localSheetId="11">#REF!</definedName>
    <definedName name="Vorjahr" localSheetId="10">#REF!</definedName>
    <definedName name="Vorjahr" localSheetId="30">#REF!</definedName>
    <definedName name="Vorjahr" localSheetId="33">#REF!</definedName>
    <definedName name="Vorjahr" localSheetId="34">#REF!</definedName>
    <definedName name="Vorjahr" localSheetId="35">#REF!</definedName>
    <definedName name="Vorjahr" localSheetId="36">#REF!</definedName>
    <definedName name="Vorjahr">#REF!</definedName>
  </definedNames>
  <calcPr calcId="162913" calcMode="autoNoTable" concurrentManualCount="2"/>
</workbook>
</file>

<file path=xl/calcChain.xml><?xml version="1.0" encoding="utf-8"?>
<calcChain xmlns="http://schemas.openxmlformats.org/spreadsheetml/2006/main">
  <c r="H10" i="78" l="1"/>
  <c r="G17" i="85" l="1"/>
  <c r="F15" i="85"/>
  <c r="E9" i="78" l="1"/>
  <c r="I49" i="78"/>
  <c r="I10" i="78"/>
  <c r="J65" i="78" l="1"/>
  <c r="I65" i="78"/>
  <c r="J64" i="78"/>
  <c r="I64" i="78"/>
  <c r="J63" i="78"/>
  <c r="I63" i="78"/>
  <c r="J62" i="78"/>
  <c r="I62" i="78"/>
  <c r="J61" i="78"/>
  <c r="I61" i="78"/>
  <c r="J60" i="78"/>
  <c r="I60" i="78"/>
  <c r="J59" i="78"/>
  <c r="I59" i="78"/>
  <c r="J58" i="78"/>
  <c r="I58" i="78"/>
  <c r="J57" i="78"/>
  <c r="I57" i="78"/>
  <c r="J56" i="78"/>
  <c r="I56" i="78"/>
  <c r="J55" i="78"/>
  <c r="I55" i="78"/>
  <c r="J54" i="78"/>
  <c r="I54" i="78"/>
  <c r="J53" i="78"/>
  <c r="I53" i="78"/>
  <c r="J52" i="78"/>
  <c r="I52" i="78"/>
  <c r="J51" i="78"/>
  <c r="I51" i="78"/>
  <c r="J50" i="78"/>
  <c r="I50" i="78"/>
  <c r="J49" i="78"/>
  <c r="J48" i="78"/>
  <c r="I48" i="78"/>
  <c r="J47" i="78"/>
  <c r="I47" i="78"/>
  <c r="J46" i="78"/>
  <c r="I46" i="78"/>
  <c r="J45" i="78"/>
  <c r="I45" i="78"/>
  <c r="J44" i="78"/>
  <c r="I44" i="78"/>
  <c r="J43" i="78"/>
  <c r="I43" i="78"/>
  <c r="J42" i="78"/>
  <c r="I42" i="78"/>
  <c r="J41" i="78"/>
  <c r="I41" i="78"/>
  <c r="J40" i="78"/>
  <c r="I40" i="78"/>
  <c r="J39" i="78"/>
  <c r="I39" i="78"/>
  <c r="J38" i="78"/>
  <c r="I38" i="78"/>
  <c r="J37" i="78"/>
  <c r="I37" i="78"/>
  <c r="J36" i="78"/>
  <c r="I36" i="78"/>
  <c r="J35" i="78"/>
  <c r="I35" i="78"/>
  <c r="J34" i="78"/>
  <c r="I34" i="78"/>
  <c r="J33" i="78"/>
  <c r="I33" i="78"/>
  <c r="J32" i="78"/>
  <c r="I32" i="78"/>
  <c r="J31" i="78"/>
  <c r="I31" i="78"/>
  <c r="J30" i="78"/>
  <c r="I30" i="78"/>
  <c r="J29" i="78"/>
  <c r="I29" i="78"/>
  <c r="J28" i="78"/>
  <c r="I28" i="78"/>
  <c r="J27" i="78"/>
  <c r="I27" i="78"/>
  <c r="J26" i="78"/>
  <c r="I26" i="78"/>
  <c r="J25" i="78"/>
  <c r="I25" i="78"/>
  <c r="J24" i="78"/>
  <c r="I24" i="78"/>
  <c r="J23" i="78"/>
  <c r="I23" i="78"/>
  <c r="J22" i="78"/>
  <c r="I22" i="78"/>
  <c r="J21" i="78"/>
  <c r="I21" i="78"/>
  <c r="J20" i="78"/>
  <c r="I20" i="78"/>
  <c r="J19" i="78"/>
  <c r="I19" i="78"/>
  <c r="J18" i="78"/>
  <c r="I18" i="78"/>
  <c r="J17" i="78"/>
  <c r="I17" i="78"/>
  <c r="J16" i="78"/>
  <c r="I16" i="78"/>
  <c r="J15" i="78"/>
  <c r="I15" i="78"/>
  <c r="J14" i="78"/>
  <c r="I14" i="78"/>
  <c r="J13" i="78"/>
  <c r="I13" i="78"/>
  <c r="J12" i="78"/>
  <c r="I12" i="78"/>
  <c r="J11" i="78"/>
  <c r="I11" i="78"/>
  <c r="J10" i="78" l="1"/>
  <c r="E22" i="20" l="1"/>
  <c r="B22" i="21"/>
  <c r="E42" i="73" l="1"/>
  <c r="A34" i="71" l="1"/>
  <c r="A32" i="70"/>
  <c r="G31" i="73"/>
  <c r="H31" i="73" s="1"/>
  <c r="I31" i="73" s="1"/>
  <c r="J31" i="73" s="1"/>
  <c r="G14" i="73"/>
  <c r="H14" i="73" l="1"/>
  <c r="I14" i="73" s="1"/>
  <c r="J14" i="73" s="1"/>
  <c r="H31" i="79"/>
  <c r="I31" i="79" s="1"/>
  <c r="J31" i="79" s="1"/>
  <c r="K31" i="79" s="1"/>
  <c r="D9" i="78"/>
  <c r="A33" i="69"/>
  <c r="A36" i="68"/>
  <c r="A38" i="67"/>
  <c r="A38" i="66"/>
  <c r="A35" i="65"/>
  <c r="A36" i="58"/>
  <c r="A36" i="32"/>
  <c r="A34" i="31"/>
  <c r="A38" i="30"/>
  <c r="A34" i="29"/>
  <c r="A36" i="28"/>
  <c r="A37" i="64"/>
  <c r="A36" i="63"/>
  <c r="A40" i="62"/>
  <c r="A53" i="61"/>
  <c r="A39" i="26"/>
  <c r="A30" i="25"/>
  <c r="A28" i="24"/>
  <c r="A35" i="23"/>
  <c r="A36" i="22"/>
  <c r="F9" i="78" l="1"/>
  <c r="A35" i="21"/>
  <c r="A36" i="20"/>
  <c r="I10" i="77" l="1"/>
  <c r="J10" i="77" s="1"/>
  <c r="I13" i="77"/>
  <c r="J13" i="77" s="1"/>
  <c r="I16" i="77"/>
  <c r="J16" i="77" s="1"/>
  <c r="J18" i="77" l="1"/>
  <c r="E4" i="20"/>
  <c r="B4" i="20"/>
  <c r="E18" i="75"/>
  <c r="D18" i="75"/>
  <c r="B18" i="75"/>
  <c r="E22" i="32"/>
  <c r="D34" i="73" s="1"/>
  <c r="D22" i="32"/>
  <c r="C34" i="73" s="1"/>
  <c r="B22" i="32"/>
  <c r="E22" i="58"/>
  <c r="D35" i="73" s="1"/>
  <c r="D22" i="58"/>
  <c r="C35" i="73" s="1"/>
  <c r="B22" i="58"/>
  <c r="E22" i="65"/>
  <c r="D36" i="73" s="1"/>
  <c r="D22" i="65"/>
  <c r="C36" i="73" s="1"/>
  <c r="B22" i="65"/>
  <c r="E22" i="66"/>
  <c r="D37" i="73" s="1"/>
  <c r="D22" i="66"/>
  <c r="C37" i="73" s="1"/>
  <c r="B22" i="66"/>
  <c r="E22" i="67"/>
  <c r="D38" i="73" s="1"/>
  <c r="D22" i="67"/>
  <c r="C38" i="73" s="1"/>
  <c r="B22" i="67"/>
  <c r="E22" i="68"/>
  <c r="D39" i="73" s="1"/>
  <c r="D22" i="68"/>
  <c r="C39" i="73" s="1"/>
  <c r="B22" i="68"/>
  <c r="E22" i="69"/>
  <c r="D40" i="73" s="1"/>
  <c r="D22" i="69"/>
  <c r="C40" i="73" s="1"/>
  <c r="B22" i="69"/>
  <c r="E22" i="70"/>
  <c r="D41" i="73" s="1"/>
  <c r="D22" i="70"/>
  <c r="C41" i="73" s="1"/>
  <c r="B22" i="70"/>
  <c r="E22" i="71"/>
  <c r="D42" i="73" s="1"/>
  <c r="D22" i="71"/>
  <c r="C42" i="73" s="1"/>
  <c r="B22" i="71"/>
  <c r="E22" i="31"/>
  <c r="D33" i="73" s="1"/>
  <c r="D22" i="31"/>
  <c r="C33" i="73" s="1"/>
  <c r="B22" i="31"/>
  <c r="E22" i="30"/>
  <c r="D32" i="73" s="1"/>
  <c r="D43" i="73" s="1"/>
  <c r="D22" i="30"/>
  <c r="C32" i="73" s="1"/>
  <c r="C43" i="73" s="1"/>
  <c r="B22" i="30"/>
  <c r="E22" i="29"/>
  <c r="D27" i="73" s="1"/>
  <c r="D22" i="29"/>
  <c r="C27" i="73" s="1"/>
  <c r="B22" i="29"/>
  <c r="E22" i="28"/>
  <c r="D26" i="73" s="1"/>
  <c r="D22" i="28"/>
  <c r="C26" i="73" s="1"/>
  <c r="B22" i="28"/>
  <c r="E22" i="64"/>
  <c r="D25" i="73" s="1"/>
  <c r="D22" i="64"/>
  <c r="C25" i="73" s="1"/>
  <c r="B22" i="64"/>
  <c r="E22" i="63"/>
  <c r="D24" i="73" s="1"/>
  <c r="D22" i="63"/>
  <c r="C24" i="73" s="1"/>
  <c r="B22" i="63"/>
  <c r="E22" i="62"/>
  <c r="D23" i="73" s="1"/>
  <c r="D22" i="62"/>
  <c r="C23" i="73" s="1"/>
  <c r="B22" i="62"/>
  <c r="E34" i="61"/>
  <c r="D22" i="73" s="1"/>
  <c r="D34" i="61"/>
  <c r="C22" i="73" s="1"/>
  <c r="B34" i="61"/>
  <c r="E22" i="26"/>
  <c r="D21" i="73" s="1"/>
  <c r="I44" i="83" s="1"/>
  <c r="D22" i="26"/>
  <c r="C21" i="73" s="1"/>
  <c r="B22" i="26"/>
  <c r="E22" i="25"/>
  <c r="D20" i="73" s="1"/>
  <c r="D22" i="25"/>
  <c r="C20" i="73" s="1"/>
  <c r="B22" i="25"/>
  <c r="E22" i="24"/>
  <c r="D19" i="73" s="1"/>
  <c r="D22" i="24"/>
  <c r="C19" i="73" s="1"/>
  <c r="B22" i="24"/>
  <c r="E22" i="23"/>
  <c r="D18" i="73" s="1"/>
  <c r="D22" i="23"/>
  <c r="C18" i="73" s="1"/>
  <c r="B22" i="23"/>
  <c r="D15" i="73"/>
  <c r="D28" i="73" s="1"/>
  <c r="D22" i="20"/>
  <c r="C15" i="73" s="1"/>
  <c r="C28" i="73" s="1"/>
  <c r="B22" i="20"/>
  <c r="E22" i="21"/>
  <c r="D16" i="73" s="1"/>
  <c r="D22" i="21"/>
  <c r="C16" i="73" s="1"/>
  <c r="B22" i="22"/>
  <c r="E22" i="22"/>
  <c r="D17" i="73" s="1"/>
  <c r="D22" i="22"/>
  <c r="C17" i="73" s="1"/>
  <c r="J44" i="83" l="1"/>
  <c r="K44" i="83" s="1"/>
  <c r="L44" i="83" s="1"/>
  <c r="I50" i="83"/>
  <c r="J50" i="83" s="1"/>
  <c r="K50" i="83" s="1"/>
  <c r="L50" i="83" s="1"/>
  <c r="I57" i="83"/>
  <c r="J34" i="77"/>
  <c r="J26" i="77"/>
  <c r="C9" i="73" s="1"/>
  <c r="E24" i="73" l="1"/>
  <c r="E16" i="73"/>
  <c r="E15" i="73"/>
  <c r="E22" i="73"/>
  <c r="E21" i="73"/>
  <c r="E20" i="73"/>
  <c r="E19" i="73"/>
  <c r="E26" i="73"/>
  <c r="E18" i="73"/>
  <c r="E25" i="73"/>
  <c r="E23" i="73"/>
  <c r="E17" i="73"/>
  <c r="E27" i="73"/>
  <c r="J57" i="83"/>
  <c r="K57" i="83" s="1"/>
  <c r="L57" i="83" s="1"/>
  <c r="I67" i="83"/>
  <c r="J67" i="83" s="1"/>
  <c r="K67" i="83" s="1"/>
  <c r="L67" i="83" s="1"/>
  <c r="E41" i="73"/>
  <c r="E39" i="73"/>
  <c r="E37" i="73"/>
  <c r="E35" i="73"/>
  <c r="E33" i="73"/>
  <c r="E40" i="73"/>
  <c r="E38" i="73"/>
  <c r="E36" i="73"/>
  <c r="E34" i="73"/>
  <c r="E32" i="73"/>
  <c r="D44" i="73"/>
  <c r="C44" i="73"/>
  <c r="B4" i="21" l="1"/>
  <c r="B4" i="29"/>
  <c r="B4" i="24"/>
  <c r="B4" i="67"/>
  <c r="B4" i="70"/>
  <c r="B4" i="61"/>
  <c r="B4" i="62"/>
  <c r="B4" i="64"/>
  <c r="B4" i="22"/>
  <c r="B4" i="32"/>
  <c r="B4" i="68"/>
  <c r="B4" i="63"/>
  <c r="B4" i="69"/>
  <c r="B4" i="26"/>
  <c r="B4" i="65"/>
  <c r="B4" i="30"/>
  <c r="B4" i="71"/>
  <c r="B4" i="58"/>
  <c r="B4" i="23"/>
  <c r="B4" i="31"/>
  <c r="B4" i="25"/>
  <c r="B4" i="28"/>
  <c r="B4" i="66"/>
  <c r="E4" i="25"/>
  <c r="E4" i="62"/>
  <c r="E4" i="29"/>
  <c r="E4" i="26"/>
  <c r="E4" i="63"/>
  <c r="E4" i="70"/>
  <c r="E4" i="68"/>
  <c r="E4" i="23"/>
  <c r="E4" i="30"/>
  <c r="E4" i="22"/>
  <c r="E4" i="64"/>
  <c r="E4" i="65"/>
  <c r="E4" i="24"/>
  <c r="E4" i="67"/>
  <c r="E4" i="69"/>
  <c r="E4" i="21"/>
  <c r="E4" i="58"/>
  <c r="E4" i="28"/>
  <c r="E4" i="66"/>
  <c r="E4" i="31"/>
  <c r="E4" i="61"/>
  <c r="E4" i="32"/>
  <c r="E4" i="71"/>
</calcChain>
</file>

<file path=xl/comments1.xml><?xml version="1.0" encoding="utf-8"?>
<comments xmlns="http://schemas.openxmlformats.org/spreadsheetml/2006/main">
  <authors>
    <author>AVKGEI</author>
  </authors>
  <commentList>
    <comment ref="E13" authorId="0" shapeId="0">
      <text>
        <r>
          <rPr>
            <b/>
            <sz val="9"/>
            <color indexed="81"/>
            <rFont val="Tahoma"/>
            <family val="2"/>
          </rPr>
          <t>AVKGEI:</t>
        </r>
        <r>
          <rPr>
            <sz val="9"/>
            <color indexed="81"/>
            <rFont val="Tahoma"/>
            <family val="2"/>
          </rPr>
          <t xml:space="preserve">
Berechnung ob Bilanzposition wesentlich ist, erfolgt automatisch nach Berechnung der Wesentlichkeiten in sep. Registerblatt "Wesentlichkeit"</t>
        </r>
      </text>
    </comment>
    <comment ref="F13" authorId="0" shapeId="0">
      <text>
        <r>
          <rPr>
            <b/>
            <sz val="9"/>
            <color indexed="81"/>
            <rFont val="Tahoma"/>
            <family val="2"/>
          </rPr>
          <t>AVKGEI:</t>
        </r>
        <r>
          <rPr>
            <sz val="9"/>
            <color indexed="81"/>
            <rFont val="Tahoma"/>
            <family val="2"/>
          </rPr>
          <t xml:space="preserve">
Nur auszufüllen, wenn Prüfgebiet gemäss Toleranzwesentlichkeit unwesentlich ist (Spalte E), der Prüfer das Prüfgebiet aber dennoch zu prüfen gedenkt</t>
        </r>
      </text>
    </comment>
    <comment ref="G13" authorId="0" shapeId="0">
      <text>
        <r>
          <rPr>
            <b/>
            <sz val="9"/>
            <color indexed="81"/>
            <rFont val="Tahoma"/>
            <family val="2"/>
          </rPr>
          <t>AVKGEI:</t>
        </r>
        <r>
          <rPr>
            <sz val="9"/>
            <color indexed="81"/>
            <rFont val="Tahoma"/>
            <family val="2"/>
          </rPr>
          <t xml:space="preserve">
Der Rotationsplan ist jedes Jahr zu pflegen. Wenn im aktuellen Jahr kein "x" vorhanden ist, verschwinden die "weiteren Prüfungshandlungen" aus dem Prüfprogramm in den Deckblättern. Für ein Beispiel wie ein Rotationsplan aussehen kann siehe Printscreen rechts</t>
        </r>
      </text>
    </comment>
    <comment ref="F42" authorId="0" shapeId="0">
      <text>
        <r>
          <rPr>
            <b/>
            <sz val="9"/>
            <color indexed="81"/>
            <rFont val="Tahoma"/>
            <family val="2"/>
          </rPr>
          <t>AVKGEI:</t>
        </r>
        <r>
          <rPr>
            <sz val="9"/>
            <color indexed="81"/>
            <rFont val="Tahoma"/>
            <family val="2"/>
          </rPr>
          <t xml:space="preserve">
Bilanzüberschuss ist immer zu prüfen, daher immer wesentlich</t>
        </r>
      </text>
    </comment>
  </commentList>
</comments>
</file>

<file path=xl/comments2.xml><?xml version="1.0" encoding="utf-8"?>
<comments xmlns="http://schemas.openxmlformats.org/spreadsheetml/2006/main">
  <authors>
    <author>AVKGEI</author>
  </authors>
  <commentList>
    <comment ref="C8" authorId="0" shapeId="0">
      <text>
        <r>
          <rPr>
            <b/>
            <sz val="9"/>
            <color indexed="81"/>
            <rFont val="Tahoma"/>
            <family val="2"/>
          </rPr>
          <t>AVKGEI:</t>
        </r>
        <r>
          <rPr>
            <sz val="9"/>
            <color indexed="81"/>
            <rFont val="Tahoma"/>
            <family val="2"/>
          </rPr>
          <t xml:space="preserve">
Es darf nur eine mögliche Bezugsgrösse ein "x" enthalten</t>
        </r>
      </text>
    </comment>
  </commentList>
</comments>
</file>

<file path=xl/comments3.xml><?xml version="1.0" encoding="utf-8"?>
<comments xmlns="http://schemas.openxmlformats.org/spreadsheetml/2006/main">
  <authors>
    <author>AVKGEI</author>
  </authors>
  <commentList>
    <comment ref="L44" authorId="0" shapeId="0">
      <text>
        <r>
          <rPr>
            <b/>
            <sz val="9"/>
            <color indexed="81"/>
            <rFont val="Tahoma"/>
            <family val="2"/>
          </rPr>
          <t>AVKGEI:</t>
        </r>
        <r>
          <rPr>
            <sz val="9"/>
            <color indexed="81"/>
            <rFont val="Tahoma"/>
            <family val="2"/>
          </rPr>
          <t xml:space="preserve">
Für kleine Körperschaften, welche nur die grün markierten "weiteren Prüfungshandlungen" durchführen müssen, müssen im Rotationsplan im letzten Jahr (Spalte K) ein "x" eintragen, damit die entsprechenden Zeilen zu den Prüfungshandlungen grau hinterlegt werden</t>
        </r>
      </text>
    </comment>
  </commentList>
</comments>
</file>

<file path=xl/comments4.xml><?xml version="1.0" encoding="utf-8"?>
<comments xmlns="http://schemas.openxmlformats.org/spreadsheetml/2006/main">
  <authors>
    <author>AVKGEI</author>
  </authors>
  <commentList>
    <comment ref="G8" authorId="0" shapeId="0">
      <text>
        <r>
          <rPr>
            <b/>
            <sz val="9"/>
            <color indexed="81"/>
            <rFont val="Tahoma"/>
            <family val="2"/>
          </rPr>
          <t>AVKGEI:</t>
        </r>
        <r>
          <rPr>
            <sz val="9"/>
            <color indexed="81"/>
            <rFont val="Tahoma"/>
            <family val="2"/>
          </rPr>
          <t xml:space="preserve">
Aufgrund der ermittelten Wesentlichkeitsgrenzen kann der Prüfer für die ER eine Wesentlichkeitsgrenze bestimmen</t>
        </r>
      </text>
    </comment>
    <comment ref="H8" authorId="0" shapeId="0">
      <text>
        <r>
          <rPr>
            <b/>
            <sz val="9"/>
            <color indexed="81"/>
            <rFont val="Tahoma"/>
            <family val="2"/>
          </rPr>
          <t>AVKGEI:</t>
        </r>
        <r>
          <rPr>
            <sz val="9"/>
            <color indexed="81"/>
            <rFont val="Tahoma"/>
            <family val="2"/>
          </rPr>
          <t xml:space="preserve">
Der Erwartungswert kann auf dem Budget, auf dem Vorjahreswert oder auf Erkenntnissen aus den Bilanzprüfungen beruhen. Je Sachgruppe ist ein Erwartungswert zu bilden</t>
        </r>
      </text>
    </comment>
  </commentList>
</comments>
</file>

<file path=xl/comments5.xml><?xml version="1.0" encoding="utf-8"?>
<comments xmlns="http://schemas.openxmlformats.org/spreadsheetml/2006/main">
  <authors>
    <author>AVKGEI</author>
  </authors>
  <commentList>
    <comment ref="K31" authorId="0" shapeId="0">
      <text>
        <r>
          <rPr>
            <b/>
            <sz val="9"/>
            <color indexed="81"/>
            <rFont val="Tahoma"/>
            <family val="2"/>
          </rPr>
          <t>AVKGEI:</t>
        </r>
        <r>
          <rPr>
            <sz val="9"/>
            <color indexed="81"/>
            <rFont val="Tahoma"/>
            <family val="2"/>
          </rPr>
          <t xml:space="preserve">
Für kleine Körperschaften, welche nur die grün markierten "weiteren Prüfungshandlungen" durchführen müssen, müssen im Rotationsplan im letzten Jahr (Spalte K) ein "x" eintragen, damit die entsprechenden Zeilen zu den Prüfungshandlungen grau hinterlegt werden</t>
        </r>
      </text>
    </comment>
  </commentList>
</comments>
</file>

<file path=xl/comments6.xml><?xml version="1.0" encoding="utf-8"?>
<comments xmlns="http://schemas.openxmlformats.org/spreadsheetml/2006/main">
  <authors>
    <author>AVKGEI</author>
  </authors>
  <commentList>
    <comment ref="D8" authorId="0" shapeId="0">
      <text>
        <r>
          <rPr>
            <b/>
            <sz val="9"/>
            <color indexed="81"/>
            <rFont val="Tahoma"/>
            <family val="2"/>
          </rPr>
          <t>AVKGEI:</t>
        </r>
        <r>
          <rPr>
            <sz val="9"/>
            <color indexed="81"/>
            <rFont val="Tahoma"/>
            <family val="2"/>
          </rPr>
          <t xml:space="preserve">
</t>
        </r>
        <r>
          <rPr>
            <b/>
            <sz val="9"/>
            <color indexed="81"/>
            <rFont val="Tahoma"/>
            <family val="2"/>
          </rPr>
          <t>Gilt für sämtliche Deckblätter:</t>
        </r>
        <r>
          <rPr>
            <sz val="9"/>
            <color indexed="81"/>
            <rFont val="Tahoma"/>
            <family val="2"/>
          </rPr>
          <t xml:space="preserve">
Vorzunehmende "Grundlegende Prüfungshandlungen" erscheinen erst nach dem Befüllen der Deckblätter (mit Bilanzkontodetails und nach Berechnung der Wesentlichkeit in sep. Registerblatt "Wesentlichkeit". Die "weiteren Prüfungshandlungen" erscheinen erst nach Erfassen des Rotationsplans in sep. Registerblatt "Datenbasis", sofern die entsprechende Bilanzposition im aktuellen Jahr in der Rotation befindet.</t>
        </r>
      </text>
    </comment>
  </commentList>
</comments>
</file>

<file path=xl/sharedStrings.xml><?xml version="1.0" encoding="utf-8"?>
<sst xmlns="http://schemas.openxmlformats.org/spreadsheetml/2006/main" count="1631" uniqueCount="728">
  <si>
    <t>Vorjahr</t>
  </si>
  <si>
    <t>DECKBLATT  /  REVISIONSNOTIZEN</t>
  </si>
  <si>
    <t>Jahr:</t>
  </si>
  <si>
    <t>Prüffeld:</t>
  </si>
  <si>
    <t>Konto-Nr.</t>
  </si>
  <si>
    <t>Bezeichnung</t>
  </si>
  <si>
    <t>Ref.</t>
  </si>
  <si>
    <t>Rechnungsjahr</t>
  </si>
  <si>
    <t xml:space="preserve"> </t>
  </si>
  <si>
    <t>n/m</t>
  </si>
  <si>
    <t>104 - Aktive Rechnungsabgrenzung</t>
  </si>
  <si>
    <t>107 - Finanzanlagen</t>
  </si>
  <si>
    <t>200 - Laufende Verbindlichkeiten</t>
  </si>
  <si>
    <t>201 - Kurzfristige Finanzverbindlichkeiten</t>
  </si>
  <si>
    <t>204 - Passive Rechnungsabgrenzung</t>
  </si>
  <si>
    <t>206 - Langfristige Finanzverbindlichkeiten</t>
  </si>
  <si>
    <t>208 - Langfristige Rückstellungen</t>
  </si>
  <si>
    <t>Körperschaft</t>
  </si>
  <si>
    <t>Formular B - 100</t>
  </si>
  <si>
    <t>Formular C - 101</t>
  </si>
  <si>
    <t>101 - Forderungen</t>
  </si>
  <si>
    <t>Formular D - 102</t>
  </si>
  <si>
    <t>100 - Flüssige Mittel und kurzfristige Geldanlagen</t>
  </si>
  <si>
    <t>102 - Kurzfristige Finanzanlagen</t>
  </si>
  <si>
    <t>Formular E - 104</t>
  </si>
  <si>
    <t>108 - Sachanlagen Finanzvermögen</t>
  </si>
  <si>
    <t>106 - Vorräte</t>
  </si>
  <si>
    <t>Formular F - 106</t>
  </si>
  <si>
    <t>Formular G - 107</t>
  </si>
  <si>
    <t>Formular H - 108</t>
  </si>
  <si>
    <t>140 - Sachanlagen Verwaltungsvermögen</t>
  </si>
  <si>
    <t>Formular J - 140</t>
  </si>
  <si>
    <t>142 - Immaterielle Anlagen</t>
  </si>
  <si>
    <t>Formular K - 142</t>
  </si>
  <si>
    <t>144 - Darlehen</t>
  </si>
  <si>
    <t>145 - Beteiligungen, Grundkapitalien</t>
  </si>
  <si>
    <t>Formular L - 144</t>
  </si>
  <si>
    <t>Formular M - 145</t>
  </si>
  <si>
    <t>Formular N - 146</t>
  </si>
  <si>
    <t>Formular O - 148</t>
  </si>
  <si>
    <t>146 - Investitionsbeiträge</t>
  </si>
  <si>
    <t>148 - Zusätzliche Abschreibungen</t>
  </si>
  <si>
    <t>Formular P - 200</t>
  </si>
  <si>
    <t>Formular Q - 201</t>
  </si>
  <si>
    <t>Formular R - 204</t>
  </si>
  <si>
    <t>Formular S - 206</t>
  </si>
  <si>
    <t>Formular T - 208</t>
  </si>
  <si>
    <t>291 - Fonds</t>
  </si>
  <si>
    <t>292 - Rücklagen der Globalbudgetbereiche</t>
  </si>
  <si>
    <t>Formular V - 292</t>
  </si>
  <si>
    <t>Formular U - 291</t>
  </si>
  <si>
    <t>Formular W - 293</t>
  </si>
  <si>
    <t>293 - Vorfinanzierungen</t>
  </si>
  <si>
    <t>Formular X - 296</t>
  </si>
  <si>
    <t>296 - Neubewertungsreserve Finanzvermögen</t>
  </si>
  <si>
    <t>Formular Y - 298</t>
  </si>
  <si>
    <t>298 - Übriges Eigenkapital</t>
  </si>
  <si>
    <t>299 - Bilanzüberschuss / Bilanzfehlbetrag</t>
  </si>
  <si>
    <t>Formular Z - 299</t>
  </si>
  <si>
    <t>Anleitung</t>
  </si>
  <si>
    <t>Datenbasis</t>
  </si>
  <si>
    <t>Aktiven</t>
  </si>
  <si>
    <t>Passiven</t>
  </si>
  <si>
    <t>Jahresrechnungsposition</t>
  </si>
  <si>
    <t>Total Aktiven</t>
  </si>
  <si>
    <t>Total Passiven</t>
  </si>
  <si>
    <t>Kontrollsumme</t>
  </si>
  <si>
    <t>Register</t>
  </si>
  <si>
    <t>Prüfgebiet</t>
  </si>
  <si>
    <t>A</t>
  </si>
  <si>
    <t>Abschluss</t>
  </si>
  <si>
    <t>Bilanz, ER, IR, allenfalls Kontoblätter (digital), Sämtliche Belegordner, GFR,  Finanzplan, Protokolle des Gemeinderats, Kompetenzregelungen, Visaliste, Gewährleistungsspiegel, Gemeindeordnung, Risiko-Kontrollmatrix (Kontroll-Umfeld)</t>
  </si>
  <si>
    <t>B</t>
  </si>
  <si>
    <t>C</t>
  </si>
  <si>
    <t>D</t>
  </si>
  <si>
    <t>Kurzfristige Finanzanlagen</t>
  </si>
  <si>
    <t>E</t>
  </si>
  <si>
    <t>Aktive Rechnungsabgrenzung</t>
  </si>
  <si>
    <t>F</t>
  </si>
  <si>
    <t>Finanzanlagen</t>
  </si>
  <si>
    <t>G</t>
  </si>
  <si>
    <t>H</t>
  </si>
  <si>
    <t>K</t>
  </si>
  <si>
    <t>Laufende Verbindlichkeiten</t>
  </si>
  <si>
    <t>M</t>
  </si>
  <si>
    <t>N</t>
  </si>
  <si>
    <t>Passive Rechnungsabgrenzung</t>
  </si>
  <si>
    <t>O</t>
  </si>
  <si>
    <t>Langfristige Finanzverbindlichkeiten</t>
  </si>
  <si>
    <t>R</t>
  </si>
  <si>
    <t>Langfristige Rückstellungen</t>
  </si>
  <si>
    <t>Z</t>
  </si>
  <si>
    <t>Flüssige Mittel und kurzfristige Geldanlagen</t>
  </si>
  <si>
    <t>Forderungen</t>
  </si>
  <si>
    <t>Vorräte</t>
  </si>
  <si>
    <t>Sachanlagen Finanzvermögen</t>
  </si>
  <si>
    <t>Sachanlagen Verwaltungsvermögen</t>
  </si>
  <si>
    <t>Immaterielle Anlagen</t>
  </si>
  <si>
    <t>Darlehen</t>
  </si>
  <si>
    <t>Beteiligungen, Grundkapitalien</t>
  </si>
  <si>
    <t>Investitionsbeiträge</t>
  </si>
  <si>
    <t>Zusätzliche Abschreibungen</t>
  </si>
  <si>
    <t>Kurzfristige Finanzverbindlichkeiten</t>
  </si>
  <si>
    <t>Fonds</t>
  </si>
  <si>
    <t>Rücklagen der Globalbudgetbereiche</t>
  </si>
  <si>
    <t>Vorfinanzierungen</t>
  </si>
  <si>
    <t>Neubewertungsreserve Finanzvermögen</t>
  </si>
  <si>
    <t>Übriges Eigenkapital</t>
  </si>
  <si>
    <t>Bilanzüberschuss / Bilanzfehlbetrag</t>
  </si>
  <si>
    <t>J</t>
  </si>
  <si>
    <t>L</t>
  </si>
  <si>
    <t>P</t>
  </si>
  <si>
    <t>Q</t>
  </si>
  <si>
    <t>S</t>
  </si>
  <si>
    <t>T</t>
  </si>
  <si>
    <t>U</t>
  </si>
  <si>
    <t>V</t>
  </si>
  <si>
    <t>W</t>
  </si>
  <si>
    <t xml:space="preserve">X </t>
  </si>
  <si>
    <t>Y</t>
  </si>
  <si>
    <t>ARL - Audit Requirement List</t>
  </si>
  <si>
    <t xml:space="preserve">Sind für die bilanzierten Werte Bestandesnachweise vorhanden? </t>
  </si>
  <si>
    <t>Bestandesprüfungen</t>
  </si>
  <si>
    <t>TKB</t>
  </si>
  <si>
    <t>Referenz</t>
  </si>
  <si>
    <t>UBS</t>
  </si>
  <si>
    <t>Wurden allfällige Nebenkassen (vgl. auch Unterlagen der unangemeldeten Zwischenrevision) und Separatrechnungen periodisch abgerechnet?</t>
  </si>
  <si>
    <t>Sind für die Kassenausgaben Quittungen vorhanden?</t>
  </si>
  <si>
    <t xml:space="preserve">Wurden die Überträge von Geldmitteln zwischen Kassen-, Post- und Bankkonten korrekt verbucht? </t>
  </si>
  <si>
    <t>Wurden die Post- und Bankbelastungen vollständig verbucht?</t>
  </si>
  <si>
    <t>Kann über Post- und Bankkonten nur mittels Kollektivunterschrift verfügt werden gemäss aktuellem Visumspiegel (auch bei E-Banking)?</t>
  </si>
  <si>
    <t>Verkehrsprüfungen</t>
  </si>
  <si>
    <t>Prüfungshandlung</t>
  </si>
  <si>
    <t>Prüfungsergebnis</t>
  </si>
  <si>
    <t>1, 2</t>
  </si>
  <si>
    <t>B-2</t>
  </si>
  <si>
    <t>B-3</t>
  </si>
  <si>
    <t>B-4</t>
  </si>
  <si>
    <t>B-6</t>
  </si>
  <si>
    <t>CS</t>
  </si>
  <si>
    <t>1,3,4</t>
  </si>
  <si>
    <t>1,5</t>
  </si>
  <si>
    <t>Migrosbank</t>
  </si>
  <si>
    <t>x</t>
  </si>
  <si>
    <t>Ja</t>
  </si>
  <si>
    <t>Nein</t>
  </si>
  <si>
    <t>Komm</t>
  </si>
  <si>
    <t>Kommentar</t>
  </si>
  <si>
    <t>Arbeispapier</t>
  </si>
  <si>
    <t xml:space="preserve">TKB Bankbestätigung einverlangt, UBS und CS Kontoauszug per 31.12.2018 abgestimmt mit Bilanzbestand. Keine negativen Feststellungen gemacht. </t>
  </si>
  <si>
    <t>n/a</t>
  </si>
  <si>
    <t>n/a, da keine Nebenkassen vorhanden</t>
  </si>
  <si>
    <t>Anhand der Kontodetails von TKB und CS wurden jeweils 5 Stichproben gezogen. Bei allen 10 Stichproben waren entsprechende Quittungen zu den Ausgaben vorhanden.</t>
  </si>
  <si>
    <t>Sämtliche Überträge von Geldmitteln bzw. reine Bilanzbuchungen zwischen Konti der Flüssigen Mitteln geprüft. Es waren lediglich 5 Buchungen. Ein und Ausgänge übereinstimmend. Keine negativen Feststellungen.</t>
  </si>
  <si>
    <t>Die gezogenen Stichproben gemäss den Arbeitspapieren B-3 und B-4 waren vollständig verbucht.</t>
  </si>
  <si>
    <t>B-3 und B-4</t>
  </si>
  <si>
    <t>Bankbestätigung von TKB im Rotationsplan eingesehen. Keine negativen Feststellungen hinsichtlich Aktualität der Unterschriftenberechtigungen gemäss Visumspiegel.</t>
  </si>
  <si>
    <t xml:space="preserve">  </t>
  </si>
  <si>
    <t>Beurteilung der Einhaltung folgender Grundsätze ordnungsmässiger Rechnungslegung:
- Klarheit und Richtigkeit
- Stetigkeit in Darstellung und Bewertung
- Verrechnungsverbot (Bruttoprinzip)
- Vollständigkeit</t>
  </si>
  <si>
    <t>Keine negativen Feststellungen</t>
  </si>
  <si>
    <t>xxxx</t>
  </si>
  <si>
    <t>Beispiel VSG</t>
  </si>
  <si>
    <t>Wurden Forderungen mit Haben-Salden ausgegliedert und in den Verbindlichkeiten ausgewiesen?</t>
  </si>
  <si>
    <t>Gibt es eine Beurteilung des Delkredere und ist diese Beurteilung nachvollziehbar?</t>
  </si>
  <si>
    <t>Wird das Delkredere dementsprechend verbucht?</t>
  </si>
  <si>
    <t>Sind die ausgebuchten Rechnungen (z.B. Storno, Korrekturen, Verzicht auf Einnahmen) und Debitorenabschreibungen nachgewiesen und gemäss Kompetenzenregelung ordnungsgemäss visiert?</t>
  </si>
  <si>
    <t>Sind für die bilanzierten Werte Bestandesnachweise vorhanden?</t>
  </si>
  <si>
    <t xml:space="preserve">Sind die angewendeten Grundsätze der Bilanzierung und Bewertung im Anhang zur Jahresrechnung festgehalten? </t>
  </si>
  <si>
    <t>Handelt es sich bei den bilanzierten Werten wirklich um kurzfristige Finanzanlagen?</t>
  </si>
  <si>
    <t>Entsprechen die neuen Verträge den Beschlüssen der zuständigen Organe?</t>
  </si>
  <si>
    <t>Wurde das Finanzvermögen neu bewertet und zum Verkehrswert am Bilanzstichtag bilanziert?</t>
  </si>
  <si>
    <t>Wurden die Abgrenzungen rechtmässig gebildet und korrekt verbucht?</t>
  </si>
  <si>
    <t>Analyse und Erklärung von Veränderungen und wesentlichen Abweichungen zwischen Berichts- und Vorjahr.</t>
  </si>
  <si>
    <t>Gibt es weitere aktivierungsfähige Abgrenzungen (z.B. Mietzinse)?</t>
  </si>
  <si>
    <t xml:space="preserve">Wurde das Finanzvermögen neu bewertet und zum Verkehrswert am Bilanzstichtag bilanziert? </t>
  </si>
  <si>
    <t>Handelt es sich bei den bilanzierten Werten tatsächlich um Finanzvermögen?</t>
  </si>
  <si>
    <t>Wurden nur Zugänge mit wertvermehrendem Charakter aktiviert? 
(Nur Investitionen, kein Unterhalt / keine Reparaturen).</t>
  </si>
  <si>
    <t xml:space="preserve">Wurden die neu dazugekommenen Anlagegüter korrekt in die Anlagenbuchhaltung und den Anlagespiegel 'Sachanlagen Finanzvermögen' aufgenommen? </t>
  </si>
  <si>
    <t>Prüfung der Vollständigkeit und Richtigkeit der verbuchten Erträge und Aufwände aus Sachanlagen des Finanzvermögens.</t>
  </si>
  <si>
    <t>Stichprobenprüfungen der Zugänge im Finanzvermögen (Belege, Verbuchung Einhaltung Finanzkompetenz, korrekte Bilanzierung)</t>
  </si>
  <si>
    <t>Stichprobenprüfungen der Abgänge im Finanzvermögen (Belege, Verbuchung)</t>
  </si>
  <si>
    <t xml:space="preserve">Handelt es sich bei den bilanzierten Werten wirklich um Verwaltungsvermögen (Erfüllung einer öffentliche Aufgaben)? </t>
  </si>
  <si>
    <t xml:space="preserve">Liegen eine Anlagenbuchhaltung und ein Anlagespiegel 'Sachanlagen Verwaltungsvermögen' vor und stimmen deren Bestände mit der Bilanz überein? </t>
  </si>
  <si>
    <t>Entsprechen die Umgliederungen vom oder ins Finanzvermögen den Beschlüssen der zuständigen Organe?</t>
  </si>
  <si>
    <t xml:space="preserve">Wurden die ordentlichen Abschreibungen (nach Nutzungsdauern) gemäss Tabelle im Anhang der RRV nach der richtigen Anlagekategorie, der richtigen Nutzungsdauer und mit dem richtigen Abschreibungssatz berechnet und verbucht? </t>
  </si>
  <si>
    <t>Wurden nur berechtigte ausserplanmässige Abschreibungen verbucht? (z.B. bei eingetretener dauernder Wertverminderung respektive Vornahme Ersatzinvestition vor Ablauf der Nutzungsdauer)</t>
  </si>
  <si>
    <t>Wurde darauf geachtet, dass 'Anlagen im Bau VV' (Konto 1407) nicht abgeschrieben werden dürfen?</t>
  </si>
  <si>
    <t>Wurden die Anlagen in Bau VV bei Inbetriebnahme / Beginn der Nutzung in die zugehörige Anlagekategorie umgegliedert?</t>
  </si>
  <si>
    <t xml:space="preserve">Wurden die Neuzugänge respektive Umgliederungen der Anlagen zu Anschaffungs- bzw. Herstellkosten bilanziert (sind der Gemeinde keine 
Kosten entstanden, wird der Verkehrswert bilanziert)?
</t>
  </si>
  <si>
    <t>Toleranzwesentlichkeit</t>
  </si>
  <si>
    <t>Festlegung der Wesentlichkeit</t>
  </si>
  <si>
    <t>Bezugsgrösse</t>
  </si>
  <si>
    <t>Toleranz in % 
von bis</t>
  </si>
  <si>
    <t>Betrag Bezugsgrösse</t>
  </si>
  <si>
    <t xml:space="preserve">Gewählte Toleranz % </t>
  </si>
  <si>
    <t>Wesentlichkeit 
ermittelt</t>
  </si>
  <si>
    <t>Wesentlichkeit 
gerundet</t>
  </si>
  <si>
    <t>Total Bilanzsumme</t>
  </si>
  <si>
    <t>Total Umsatz</t>
  </si>
  <si>
    <t>Total Steuerertrag</t>
  </si>
  <si>
    <t>Gesamtwesentlichkeit</t>
  </si>
  <si>
    <t>Wahl der Bezugsgrösse</t>
  </si>
  <si>
    <t>Gewählte Gesamtwesentlichkeit gewählt</t>
  </si>
  <si>
    <t>Erläuterung zu Gesamtwesentlichkeit</t>
  </si>
  <si>
    <t>Gewählter Haircut</t>
  </si>
  <si>
    <t>Erläuterung zu Haircut</t>
  </si>
  <si>
    <t>Gründe für die Wahl des gewählten Haircuts</t>
  </si>
  <si>
    <t>Nichtaufgriffsgrenze</t>
  </si>
  <si>
    <t>Berechnete Nichtaufgriffsgrenze</t>
  </si>
  <si>
    <t xml:space="preserve">Handelt es sich bei den bilanzierten Werten wirklich um Verwaltungsvermögen (Erfüllung einer öffentlichen Aufgabe)? </t>
  </si>
  <si>
    <t xml:space="preserve">Liegen eine Anlagenbuchhaltung und ein Anlagespiegel vor und stimmen die Bestände mit der Bilanz überein? </t>
  </si>
  <si>
    <t>Wurden die immateriellen Anlagen zu Anschaffungs- bzw. Herstellkosten bilanziert (sind der Gemeinde keine Kosten entstanden, wird der Verkehrswert bilanziert)?</t>
  </si>
  <si>
    <t>Wurden nur Aktivierungen aus der Investitionsrechnung verbucht? 
(Aktivierungsgrenze beachtet)</t>
  </si>
  <si>
    <t xml:space="preserve">Wurden die ordentlichen Abschreibungen (nach Nutzungsdauern) gemäss Tabelle im Anhang zur RRV nach der richtigen Anlagekategorie, der richtigen Nutzungsdauer und mit dem richtigen Abschreibungssatz berechnet? </t>
  </si>
  <si>
    <t>Ist eine dauernde Wertverminderung eingetreten und wurden dafür ausserplanmässige Abschreibungen verbucht? (§ 50 Abs. 4 RRV)</t>
  </si>
  <si>
    <t>Wurde darauf geachtet, dass 'immaterielle Anlagen in Realisierung' (Konto 1427) nicht abgeschrieben werden dürfen?</t>
  </si>
  <si>
    <t>Wurden die 'immaterielle Anlagen in Realisierung bei Beginn der Nutzung in die zugehörige Anlagekategorie umgegliedert?</t>
  </si>
  <si>
    <t>Wurden nur Objekte über die Investitionsrechnung verbucht und aktiviert, welche die Aktivierungsgrenze überschreiten?</t>
  </si>
  <si>
    <t>Handelt es sich bei den bilanzierten Werten wirklich um Verwaltungsvermögen (Erfüllung für öffentliche Aufgaben)?</t>
  </si>
  <si>
    <t xml:space="preserve">Wurden die Darlehen höchstens zum Anschaffungswert (Vertragswert) bilanziert und wertberichtigt, wenn Wertverminderungen oder Verluste eingetreten sind respektive die Rückzahlung gefährdet ist? 
(§ 50 RRV)
</t>
  </si>
  <si>
    <t>Handelt es sich bei den bilanzierten Werten wirklich um Verwaltungsvermögen (öffentliche Aufgabenerfüllung)?</t>
  </si>
  <si>
    <t>Ist ein Beteiligungsspiegel  im Anhang zur Jahresrechnung vorhanden und stimmen die Bestände mit der Bilanz überein? 
(§ 45 RRV)?</t>
  </si>
  <si>
    <t>Wurden die Beteiligungen höchstens zum Anschaffungswert bilanziert und wertberichtigt, wenn Wertverminderungen oder Verluste eingetreten sind? 
(§ 50 RRV)</t>
  </si>
  <si>
    <t xml:space="preserve">Wurden die ordentlichen Abschreibungen (nach Nutzungsdauern) gemäss Tabelle im Anhang zur RRV nach der richtigen Anlagekategorie, der richtigen Nutzungsdauer und mit dem richtigen Abschreibungssatz berechnet und in der korrekten Funktion verbucht? </t>
  </si>
  <si>
    <t>Entsprachen die Bestände per 1.1 dem Bestand per 31.12. des Vorjahres?</t>
  </si>
  <si>
    <t>Wurden die bilanzierten Bestände per 1.1 während des aktuellen Jahres linear über die Restnutzungsdauer über die Erfolgsrechnung zurückgeführt?</t>
  </si>
  <si>
    <t>Wurden vorgenommene Zusätzliche Abschreibungen über das Budget oder im Rahmen des Antrags zur Verwendung über den Ertragsüberschuss durch die Stimmbürger genehmigt?</t>
  </si>
  <si>
    <t>Wurden vorgenommene zusätzliche Abschreibungen bilanziert in der Kontogruppe 148? (Verbot von Direktabschreibung auf Verwaltungsvermögen)</t>
  </si>
  <si>
    <t xml:space="preserve">Stimmen die Kreditorenkonti (Abrechnung Staatssteuern und übrige Körperschaften (§ 53 VStG)) mit den Körperschaftsabrechnungen überein? </t>
  </si>
  <si>
    <t>Stimmt die Offen-Posten-Liste mit der Buchhaltung überein?</t>
  </si>
  <si>
    <t>Wurden die erforderlichen Jahresabrechnungen (z.B. für die Beiträge an die Sozialversicherungen) erstellt?</t>
  </si>
  <si>
    <t>Sind die Verbindlichkeiten vollständig verbucht (Einsichtnahme in Kreditoren-Rechnungen des Folgejahres)? Wurden die notwendigen Abgrenzungen vorgenommen?</t>
  </si>
  <si>
    <t xml:space="preserve">Sind bei den Stichprobenprüfungen folgende Angaben aus den Belegen ersichtlich (Art. 26 MWSTG) und enthält dieser mindestens die erforderlichen Vermerke laut Internem Kontrollsystem? 
• Rechnungsdatum
• Leistungserbringer
• Mehrwertsteuernummer des Leistungserbringers (wichtige Angabe in mehrwert-steuerpflichtigen Funktionen)
• Leistungsempfänger
• Datum der Leistungserbringung
• Art, Gegenstand und Umfang der Leistung
• Entgelt für die Leistung
• Anwendbarer Steuersatz und den vom Entgelt geschuldeten Steuerbetrag (schliesst das Entgelt die Steuer ein, so genügt die Angabe des anwendbaren Steuersatzes)
• Belegnummer
• Visum
• Zahlungsanweisung
• Kontierung
</t>
  </si>
  <si>
    <t>Sind für die bilanzierten Werte Bestandesnachweise vorhanden</t>
  </si>
  <si>
    <t>Wurden die Zinsen (inkl. Marchzinsen) korrekt verbucht?</t>
  </si>
  <si>
    <t>Erfolgte die Teilrückzahlung und Rückzahlung von Verbindlichkeiten an die Gläubiger korrekt gemäss den Bestimmungen der Darlehens-verträge?</t>
  </si>
  <si>
    <t>Wurden die passiven Abgrenzungen rechtmässig gebildet und korrekt verbucht?</t>
  </si>
  <si>
    <t>Wurden die notwendigen Abgrenzungen vorgenommen (z.B. Ferien- und Überzeit,  Mietzinse)?</t>
  </si>
  <si>
    <t>Analyse und Erklärung von Veränderungen und wesentlichen Abweichungen zwischen Berichts- und Vorjahr (insbesondere Abnahmen)</t>
  </si>
  <si>
    <t>Wurden die Bestimmungen der neuen Darlehensverträge betreffend Zins- und Amortisations-verpflichtungen eingehalten?</t>
  </si>
  <si>
    <t>Wurden die Amortisationen, die im nächsten Kalenderjahr fällig sind, in die kurzfristigen Finanz-verbindlichkeiten übertragen?</t>
  </si>
  <si>
    <t>Ist ein Rückstellungsspiegel (§ 44) im Anhang zur Jahresrechnung vorhanden und stimmen die Bestände mit der Bilanz überein(vgl. Prüfungshandlungen 28.1.4)?</t>
  </si>
  <si>
    <t>Wurden Rückstellungen ausschliesslich für Verpflichtungen gebildet, die auf einem Ereignis in der Vergangenheit beruhen und die zu einem erwarteten oder wahrscheinlichen Mittelabfluss in einer späteren Rechnungsperiode führen (Eintretenswahrscheinlichkeit &gt; 50 %)?</t>
  </si>
  <si>
    <t>Wurden die hinfällig gewordenen Rückstellungen korrekt aufgelöst?</t>
  </si>
  <si>
    <t>Ist der Zweck noch erfüllbar?</t>
  </si>
  <si>
    <t>Sind für alle Fonds im Eigenkapital Bestandesnachweise vorhanden?</t>
  </si>
  <si>
    <t>Wurden Einlagen in den Erneuerungsfonds über das Budget oder im Rahmen des Antrags über die Verwendung des Ertragsüberschusses genehmigt?</t>
  </si>
  <si>
    <t>Wurde sichergestellt, dass die maximale Einlage in den Erneuerungsfonds (Unterdeckung resultierend aus Differenz zwischen effektiven und beitragsrechtlich anerkannten Baufolgekosten) nicht überschritten wurde?</t>
  </si>
  <si>
    <t>Wurden Einlagen in den Erneuerungsfonds über das Konto 3511 verbucht?</t>
  </si>
  <si>
    <t>Wurden Einlagen in die Rücklagen der Globalbudgetbereich über das Budget oder im Rahmen des Antrags über die Verwendung des Ertragsüberschusses genehmigt?</t>
  </si>
  <si>
    <t>Wurden Einlagen in die Rücklagen der Globalbudgetbereiche über das Konto 3892 verbucht?</t>
  </si>
  <si>
    <t>Wurden Entnahmen aus den Rücklagen der Globalbudgetbereiche über das Konto 4892 verbucht?</t>
  </si>
  <si>
    <t xml:space="preserve">Ist der Zweck noch erfüllbar?
(spätestens nach Ablauf von 4 Jahren nach der Bildung muss die Verwendung stattgefunden haben oder über das Konto 4893 erfolgswirksam wieder aufgelösten werden. </t>
  </si>
  <si>
    <t>Wurden diejenigen Bestände an Vorfinanzierungen, bei welchen der beabsichtigte Investitionszweck realisiert wurde umgebucht vom Konto "2930 - Vorfinanzierungen" in das Konto "2931 - Vorfinanzierungen in Gebrauch"?</t>
  </si>
  <si>
    <t>Wurden Einlagen in die Vorfinanzierungen genehmigt über das Budget oder im Rahmen des Antrags auf Verwendung des Ertragsüberschusses?</t>
  </si>
  <si>
    <t>Wurde die Verwendung des Ertragsüberschusses aus dem Vorjahr tatsächlich auch im Vorjahr verbucht?</t>
  </si>
  <si>
    <t>Ist sichergestellt, dass die Bestände in der Neubewertungsreserve Finanzvermögen innerhalb von 5 Jahren nicht aufgelöst werden? (mit Ausnahme des tatsächlichen Bedarfs infolge neuerlicher Bewertung)</t>
  </si>
  <si>
    <t>Ist sichergestellt, dass die Bestände in der Neubewertungsreserve Finanzvermögen nach Ablauf von 5 Jahren nach deren Bildung über den Zeitraum von 5 Jahren linear aufgelöst werden über das Konto 4896?</t>
  </si>
  <si>
    <t>Sind für die Neubewertungsreserven Finanzvermögen Bestandesnachweise vorhanden?</t>
  </si>
  <si>
    <t>Sind für die übrigen Eigenkapitalbestände Bestandesnachweise vorhanden?</t>
  </si>
  <si>
    <t>Sind die Einlgagen und Entnahmen aus dem übrigen Eigenkapital berechtigt?</t>
  </si>
  <si>
    <t>Entspricht der Anfangsbestand per 1.1 dem Bestand per 31.12. aus dem Vorjahr (nach Verwendung des Ertragsüberschusses)</t>
  </si>
  <si>
    <t>Zurück zu Registerblatt "Datenbasis"</t>
  </si>
  <si>
    <t>Zurück zu Registerblatt "Anleitung"</t>
  </si>
  <si>
    <t>Wurden Einlagen in die Vorfinanzierungen über die Sachgruppe 3893 verbucht?</t>
  </si>
  <si>
    <t>Werden die Vorfinanzierungen in Gebrauch (Kotno 2931) über die Restnutzungsdauer des damit in Verbindung stehenden Verwaltungsvermögens jährlich und linear aufgelöst über die Sachgruppe 4893 verbucht?</t>
  </si>
  <si>
    <r>
      <t xml:space="preserve">Prüfgebiet gemäss Toleranzwesentlichkeit
</t>
    </r>
    <r>
      <rPr>
        <sz val="10"/>
        <rFont val="Arial"/>
        <family val="2"/>
      </rPr>
      <t>(mit Link zu Prüfprogramm)</t>
    </r>
  </si>
  <si>
    <t>Zusammenfassung Bilanz</t>
  </si>
  <si>
    <t>Wird darauf geachtet, dass sich nicht mehr Geld in der Kasse befindet, als auch effektiv diebstahlversichert ist?</t>
  </si>
  <si>
    <t>Ist die Führung von Nebenkassen, von mehreren Post- oder Bankkonten begründet?</t>
  </si>
  <si>
    <t>Wird eine Liquiditätsplanung geführt?</t>
  </si>
  <si>
    <t>Bestehen für die Nutzung von E-Banking wirksame interne Kontrollen?</t>
  </si>
  <si>
    <t>Rotationsplan weitere Prüfungshandlungen</t>
  </si>
  <si>
    <t>Weitere Prüfungshandlungen</t>
  </si>
  <si>
    <t>Arbeitspapier</t>
  </si>
  <si>
    <t>Konnten die eingeholten Bankbestätigungen (Drittbestätigungen) mit der Buchhaltung abgestimmt werden?</t>
  </si>
  <si>
    <t>Wird Bargeld ausschliesslich in abschliessbaren Behältnissen sowie möglichst diebstahl-, feuer- und hitzesicher aufbewahrt?</t>
  </si>
  <si>
    <t>Stimmt die Offen-Posten-Liste (OP-Liste) mit der Buchhaltung überein?</t>
  </si>
  <si>
    <t>Ist die Addition von manuell erstellten Debitorenlisten korrekt?</t>
  </si>
  <si>
    <t>Werden die verfallenen Ausstände regelmässig gemahnt, und erfolgen die Mahnungen aufgrund eines definierten Prozesses, der enthält: 
- Häufigkeit und Regelmässigkeit der Mahnungen?
- Zuständigkeit für die Gewährung von Zahlungserleichterungen?
- Einforderung von Verzugszinsen?
- Ausbuchung von Mahngebühren?
- Verlustscheininkasso?</t>
  </si>
  <si>
    <t>Wurde der Antrag für die Rückerstattung der Verrechnungssteuern für das Rechnungsjahr gestellt?
Hinweis: Die Möglichkeit zur Antragstellung verjährt nach drei Jahren.</t>
  </si>
  <si>
    <t>Sind die Finanzkompetenzen für sichere Finanzanlagen eingehalten worden?</t>
  </si>
  <si>
    <t>Wurden die Bestimmungen der Darlehensverträge betreffend Zins- und Amortisationsverpflichtungen eingehalten?</t>
  </si>
  <si>
    <t>Ist die Bewertung des Inventars begründet?</t>
  </si>
  <si>
    <t>Besteht ein Wertberichtigungsbedarf?</t>
  </si>
  <si>
    <t xml:space="preserve">Wurden die angewendeten Grundsätze der Bilanzierung und Bewertung im Anhang zur Jahresrechnung offengelegt? </t>
  </si>
  <si>
    <t xml:space="preserve">Sind dauerhafte Wertverminderungen oder Verluste eingetreten, welche sofort zu berichtigen sind? </t>
  </si>
  <si>
    <t xml:space="preserve">Können die Finanzanlagen als sicher beurteilt werden? </t>
  </si>
  <si>
    <t>Sind die Finanzkompetenzen für Finanzanlagen eingehalten worden</t>
  </si>
  <si>
    <t>Vollständigkeit und Richtigkeit der Verbuchung von Erwerb / Veräusserung bzw. Gewinn / Verlust aus Finanzanlagen.</t>
  </si>
  <si>
    <t>Entsprechen die Verträge den Beschlüssen der zuständigen Organe?</t>
  </si>
  <si>
    <t xml:space="preserve">Sind seit der letzten Neubewertung neue dauernde Wertverminderungen eingetreten und wurden dafür angemessene Wertberichtigungen vorgenommen? </t>
  </si>
  <si>
    <t>Wurde(n) die vom der Gemeinde (bzw. der Exekutive) beschlossenen Aktivierungsgrenze(n) eingehalten?</t>
  </si>
  <si>
    <t>Erfolgte die Verbuchung der ordentlichen Abschreibungen direkt in der korrekten Funktion der Erfolgsrechnung?</t>
  </si>
  <si>
    <t>Entspricht der Anfangswert des bestehenden Verwaltungsvermögens unverändert dem Eingangswert zum Zeitpunkt der Einführung von HRM2?</t>
  </si>
  <si>
    <t>Wurde die Aktivierungsgrenze eingehalten? (§ 8 RRV)</t>
  </si>
  <si>
    <t>Erfolgte die Verbuchung der ordentlichen Abschreibungen in der korrekten Funktion der Erfolgsrechnung?</t>
  </si>
  <si>
    <t>Wurden die Erträge vollständig und richtig verbucht?</t>
  </si>
  <si>
    <t>Ist eine dauernde Wertverminderung eingetreten und wurden dafür ausserplanmässige Abschreibungen verbucht? (§ 50 RRV)</t>
  </si>
  <si>
    <t xml:space="preserve">Nebst den grundlegenden Prüfungshandlungen sind in den zusätzlichen Abschreibungen keine periodischen "weitere Prüfungshandlungen" vorzunehmen. </t>
  </si>
  <si>
    <t xml:space="preserve">Nebst den grundlegenden Prüfungshandlungen sind in den Transitorischen Aktiven keine periodischen "weitere Prüfungshandlungen" vorzunehmen. </t>
  </si>
  <si>
    <t xml:space="preserve">Nebst den grundlegenden Prüfungshandlungen sind in den laufenden Verbindlichkeiten keine periodischen "weitere Prüfungshandlungen" vorzunehmen. </t>
  </si>
  <si>
    <t xml:space="preserve">Nebst den grundlegenden Prüfungshandlungen sind in den kurzfristigen Finanzverbindlichkeiten keine periodischen "weitere Prüfungshandlungen" vorzunehmen. </t>
  </si>
  <si>
    <t xml:space="preserve">Nebst den grundlegenden Prüfungshandlungen sind in den langfristigen Finanzverbindlichkeiten keine periodischen "weitere Prüfungshandlungen" vorzunehmen. </t>
  </si>
  <si>
    <t xml:space="preserve">Nebst den grundlegenden Prüfungshandlungen sind in den langfristigen Rückstellungen keine periodischen "weitere Prüfungshandlungen" vorzunehmen. </t>
  </si>
  <si>
    <t>Werden die Mittel der Vorfinanzierungen  zweckgemäss  verwendet?</t>
  </si>
  <si>
    <t xml:space="preserve">Sind seit der Einführung von HRM2 weitere Einlagen in die Neubewertungsreserve erfolgt? </t>
  </si>
  <si>
    <t>Sind die Einlagen und Entnahmen aus dem übrigen Eigenkapital berechtigt?</t>
  </si>
  <si>
    <t xml:space="preserve">Nebst den grundlegenden Prüfungshandlungen sind im übrigen Eigenkapital keine periodischen "weitere Prüfungshandlungen" vorzunehmen. </t>
  </si>
  <si>
    <t xml:space="preserve">Nebst den grundlegenden Prüfungshandlungen sind in den Passiven Rechnungsabgrenzungen keine periodischen "weitere Prüfungshandlungen" vorzunehmen. </t>
  </si>
  <si>
    <t>Schritt</t>
  </si>
  <si>
    <t>Registerblatt</t>
  </si>
  <si>
    <t>Tätigkeit durch RPK</t>
  </si>
  <si>
    <t>zurück zu Registerblatt "Anleitung"</t>
  </si>
  <si>
    <t>Wesentlichkeit</t>
  </si>
  <si>
    <t>Weiter zu Registerblatt "C - 101"</t>
  </si>
  <si>
    <t>Weiter zu Registerblatt "D - 102"</t>
  </si>
  <si>
    <t>Weiter zu Registerblatt "E - 104"</t>
  </si>
  <si>
    <t>Weiter zu Registerblatt "F - 106"</t>
  </si>
  <si>
    <t>Weiter zu Registerblatt "G - 107"</t>
  </si>
  <si>
    <t>Weiter zu Registerblatt "H - 108"</t>
  </si>
  <si>
    <t>Weiter zu Registerblatt "J - 140"</t>
  </si>
  <si>
    <t>Weiter zu Registerblatt "K - 142"</t>
  </si>
  <si>
    <t>Weiter zu Registerblatt "L - 144"</t>
  </si>
  <si>
    <t>Weiter zu Registerblatt "M - 145"</t>
  </si>
  <si>
    <t>Weiter zu Registerblatt "N - 146"</t>
  </si>
  <si>
    <t>Weiter zu Registerblatt "O - 148"</t>
  </si>
  <si>
    <t>Weiter zu Registerblatt "P - 200"</t>
  </si>
  <si>
    <t>Weiter zu Registerblatt "Q - 201"</t>
  </si>
  <si>
    <t>Weiter zu Registerblatt "R - 204"</t>
  </si>
  <si>
    <t>Weiter zu Registerblatt "S 206"</t>
  </si>
  <si>
    <t>Weiter zu Registerblatt "T - 208"</t>
  </si>
  <si>
    <t>Weiter zu Registerblatt "U - 291"</t>
  </si>
  <si>
    <t>Weiter zu Registerblatt "V - 292"</t>
  </si>
  <si>
    <t>Weiter zu Registerblatt "W - 293"</t>
  </si>
  <si>
    <t>Weiter zu Registerblatt "X - 296"</t>
  </si>
  <si>
    <t>Weiter zu Registerblatt "Y - 298"</t>
  </si>
  <si>
    <t>Weiter zu Registerblatt "Z - 299"</t>
  </si>
  <si>
    <t>B - 100</t>
  </si>
  <si>
    <r>
      <t xml:space="preserve">Prüfgebiet gemäss Ermessen des Prüfers
</t>
    </r>
    <r>
      <rPr>
        <sz val="10"/>
        <rFont val="Arial"/>
        <family val="2"/>
      </rPr>
      <t>(trotz Unwesentlichkeit)</t>
    </r>
  </si>
  <si>
    <t>dennoch wesentlich</t>
  </si>
  <si>
    <t>Eingabe Datenbasis</t>
  </si>
  <si>
    <t>Bestimmung Wesentlichkeitsgrenzen</t>
  </si>
  <si>
    <t>Import Bilanz</t>
  </si>
  <si>
    <t>Abstimmung mit Jahresrechnung</t>
  </si>
  <si>
    <t>Zuweisung Prüfgebiete auf Prüfungskommissionmitglieder</t>
  </si>
  <si>
    <t>= Anleitung für leitenden Revisor zur Vorbereitung auf die Schlussrevision</t>
  </si>
  <si>
    <t>= Anleitung für Prüfung für alle Mitglieder der RPK</t>
  </si>
  <si>
    <t>Prüfung Bilanz gemäss Prüfprogramm in Deckblatt</t>
  </si>
  <si>
    <t>Vorbereitung Körperschaft</t>
  </si>
  <si>
    <t>ARL</t>
  </si>
  <si>
    <t>Sachgruppe</t>
  </si>
  <si>
    <t>Budget RJ</t>
  </si>
  <si>
    <t>Rechnungsjahr (RJ)</t>
  </si>
  <si>
    <t>Vorjahr (VJ)</t>
  </si>
  <si>
    <t>1-Step</t>
  </si>
  <si>
    <t>2-step</t>
  </si>
  <si>
    <t>3-step</t>
  </si>
  <si>
    <t>4-step</t>
  </si>
  <si>
    <t>Wesentlichkeitsgrenze</t>
  </si>
  <si>
    <t>Erwartungswert bilden</t>
  </si>
  <si>
    <t>Differenz zum Erwartungswert</t>
  </si>
  <si>
    <t>4-Step Approach zur ER-Analyse</t>
  </si>
  <si>
    <t>Bezeichnung
Sachgruppe</t>
  </si>
  <si>
    <t>Personalaufwand</t>
  </si>
  <si>
    <t>Behörden und Kommissionen</t>
  </si>
  <si>
    <t>Löhne des Verwaltungs- und Betriebspersonals</t>
  </si>
  <si>
    <t>Löhne des Lehrpersonals</t>
  </si>
  <si>
    <t>Zulagen</t>
  </si>
  <si>
    <t>Arbeitgeberbeiträge</t>
  </si>
  <si>
    <t>Arbeitgeberleistungen</t>
  </si>
  <si>
    <t>Übriger Personalaufwand</t>
  </si>
  <si>
    <t>Sachaufwand</t>
  </si>
  <si>
    <t>Material- und Warenaufwand</t>
  </si>
  <si>
    <t>Dienstleistungen / Honorare</t>
  </si>
  <si>
    <t>Spesenentschädigungen</t>
  </si>
  <si>
    <t>Wertberichtigungen auf Forderungen</t>
  </si>
  <si>
    <t>Verschiedener Betriebsaufwand</t>
  </si>
  <si>
    <t>Abschreibungen immaterielle Anlagen</t>
  </si>
  <si>
    <t>Zinsaufwand</t>
  </si>
  <si>
    <t>Realisierte Kursverluste</t>
  </si>
  <si>
    <t>Liegenschaften Finanzvermögen</t>
  </si>
  <si>
    <t>Wertberichtigungen Anlagen FV</t>
  </si>
  <si>
    <t>Verschiedener Finanzaufwand</t>
  </si>
  <si>
    <t>Einlagen in Fonds und Spezialfinanzierungen im EK</t>
  </si>
  <si>
    <t>Entschädigung an Gemeinwesen</t>
  </si>
  <si>
    <t>Finanz- und Lastenausgleich</t>
  </si>
  <si>
    <t>Beiträge an Gemeinwesen und Dritte</t>
  </si>
  <si>
    <t>Ausserordentlicher Sach- und Betriebsaufwand</t>
  </si>
  <si>
    <t>Ausserordentlicher Finanzaufwand</t>
  </si>
  <si>
    <t>Einlagen in das Eigenkapital</t>
  </si>
  <si>
    <t>Direkte Steuern natürliche Personen</t>
  </si>
  <si>
    <t>Direkte Steuern juristische Personen</t>
  </si>
  <si>
    <t>Schul- und Kursgelder</t>
  </si>
  <si>
    <t>Benützungsgebühren und Dienstleistungen</t>
  </si>
  <si>
    <t>Erlös aus Verkäufen</t>
  </si>
  <si>
    <t>Übriger Ertrag</t>
  </si>
  <si>
    <t>Zinsertrag</t>
  </si>
  <si>
    <t>Realisierte Gewinne FV</t>
  </si>
  <si>
    <t>Liegenschaftenertrag FV</t>
  </si>
  <si>
    <t>Wertberichtigungen Anlagen FV (Aufwertungen)</t>
  </si>
  <si>
    <t>Liegenschaftenertrag VV</t>
  </si>
  <si>
    <t>Entnahmen aus Fonds und Spezialfinanzierungen im EK</t>
  </si>
  <si>
    <t>Entschädigungen von Gemeinwesen</t>
  </si>
  <si>
    <t>Verschiedener Transferertrag</t>
  </si>
  <si>
    <t>Ausserordentliche verschiedene Erträge</t>
  </si>
  <si>
    <t>Entnahmen aus dem Eigenkapital</t>
  </si>
  <si>
    <t>Abschluss Erfolgsrechnung</t>
  </si>
  <si>
    <t>Wesentliche Abweichungen</t>
  </si>
  <si>
    <t>Analyse der wesentlichen Abweichungen zum Erwartungswert 
/ Prüfungshandlungen</t>
  </si>
  <si>
    <t>Erfolgsrechnungs-Analyse</t>
  </si>
  <si>
    <t>ER-Analyse</t>
  </si>
  <si>
    <t>Erneute ER-Analyse mit angepassten Erwartungswerten (Analog Schritt 2)</t>
  </si>
  <si>
    <t>Prüfung Erfolgsrechnung gemäss Prüfprogramm ER</t>
  </si>
  <si>
    <t>Stimmt das in der Jahresrechnung ausgewiesene Budget mit dem von den Stimmberechtigten genehmigten Budget überein (Protokollauszug des zuständigen Organs über die Genehmigung des Budgets einsehen)?</t>
  </si>
  <si>
    <t>Wurden bei überschrittenen Budgetkrediten infolge zusätzlicher, neuer Ausgaben die erforderlichen Nachtragskredite eingeholt? (§ 33 RRV)</t>
  </si>
  <si>
    <t>Bei folgenden Ausgaben bzw. Konten wurden vertiefte Prüfungen vorgenommen:</t>
  </si>
  <si>
    <t>Periode</t>
  </si>
  <si>
    <t>Konto</t>
  </si>
  <si>
    <t>Können wesentliche Aufwand- und Ertragsabweichungen gegenüber der Vorjahresrechnung und / oder gegenüber dem Budget plausibel erklärt werden?</t>
  </si>
  <si>
    <t>Werden die internen Verrechnungen korrekt zugewiesen</t>
  </si>
  <si>
    <t>Sind die in der Erfolgsrechnung verbuchten Ausgaben, welche die Aktivierungsgrenzen übersteigen, ausschliesslich für Unterhalt getätigt worden (ohne Investitionscharakter)?</t>
  </si>
  <si>
    <t xml:space="preserve">Beurteilung der Einhaltung folgender Grundsätze ordnungsmässiger Rechnungslegung 
• Klarheit und Richtigkeit
• Stetigkeit in Darstellung und Bewertung
• Verrechnungsverbot (Bruttoprinzip)
• Vollständigkeit
</t>
  </si>
  <si>
    <t>Liegen für alle neuen in der Investitionsrechnung geführten Positionen gültige Kreditbeschlüsse vor?</t>
  </si>
  <si>
    <t>Sind nur Investitionen mit einem mehrjährigen öffentlichen Nutzen über die Investitionsrechnung verbucht worden?</t>
  </si>
  <si>
    <t xml:space="preserve">Wurde(n) die vom der Gemeinde (Körperschaft) beschlossenen Aktivierungsgrenze(n) eingehalten? (§ 8 RRV) </t>
  </si>
  <si>
    <t>Können die wesentlichen Abweichungen zwischen gesprochenem Kredit und den effektiven Kreditabrechnungen sachgerecht erklärt werden?</t>
  </si>
  <si>
    <t>Wurden die Nettoinvestitionen korrekt aktiviert? (Gesamtsumme der Investition abzüglich erhaltene Subvention)</t>
  </si>
  <si>
    <t>Beurteilung der Einhaltung folgender Grundsätze ordnungsmässiger Rechnungslegung 
• Klarheit und Richtigkeit
• Stetigkeit in Darstellung und Bewertung
• Verrechnungsverbot (Bruttoprinzip)
• Vollständigkeit</t>
  </si>
  <si>
    <t>Prüfprogramm Investitionsrechnung</t>
  </si>
  <si>
    <t>Prüfung Investitionsrechnung gemäss Prüfprogramm IR</t>
  </si>
  <si>
    <t>Prüfprogramm IR</t>
  </si>
  <si>
    <t>Siehe separates Registerblatt "Prüfprogramm IR"</t>
  </si>
  <si>
    <t>Prüfprogramm ER</t>
  </si>
  <si>
    <t>Prüfprogramm GFR</t>
  </si>
  <si>
    <t>Nr</t>
  </si>
  <si>
    <t>Nr.</t>
  </si>
  <si>
    <t>Wird die Geldflussrechnung manuell erstellt? (Wenn nicht manuell, dann automatisiert aus der Software der Buchführung bzw. Rechnungslegung)</t>
  </si>
  <si>
    <t>Zeigt die GFR den Geldfluss (Cash Flow) aus der betrieblichen Tätigkeit, der Investitionstätigkeit und der Finanzierungstätigkeit? 
(§ 42 RRV)</t>
  </si>
  <si>
    <t>Weist die Kontrollrechnung der Geldflussrechnung  eine Differenz von Null aus?</t>
  </si>
  <si>
    <t>Wurde die Geldflussrechnung für den Gesamthaushalt erstellt oder für den allgemeinen Haushalt und die Spezialfinanzierungen separat?</t>
  </si>
  <si>
    <t>Entspricht der Fonds Flüssige Mittel dem Saldo der Kontengruppe 100?
Oder entspricht der Fonds Netto Flüssige Mittel der Differenz aus der Kontengruppe 100 - 2010?</t>
  </si>
  <si>
    <t>Wurden die Zahlen aus der Bilanz, Erfolgsrechnung und Investitionsrechnung korrekt in die Geldflussrechnung übertragen?</t>
  </si>
  <si>
    <t>Prüfung Geldflussrechnung gemäss Prüfprogramm GFR</t>
  </si>
  <si>
    <t>Prüfprogramm Geldflussrechnung</t>
  </si>
  <si>
    <t>Prüfung Anhang gemäss Prüfprogramm GFR</t>
  </si>
  <si>
    <t>Siehe separates Registerblatt "Prüfprogramm GFR"</t>
  </si>
  <si>
    <t>Siehe separates Registerblatt "Prüfprogramm Anhang"</t>
  </si>
  <si>
    <t>Eigenkapitalnachweis: Wurden die Vorjahresbestände korrekt übernommen?</t>
  </si>
  <si>
    <t>Eigenkapitalnachweis (§ 43 RRV): Wurden für jedes Eigenkapitalkonto die Bewegungen vollständig und richtig wiedergegeben?</t>
  </si>
  <si>
    <t>Sind der Rückstellungsspiegel, der Beteiligungsspiegel und der Gewährleistungsspiegel vorhanden?</t>
  </si>
  <si>
    <t>Beteiligungsspiegel (§ 45 RRV): Sind die vorgegebenen Angaben vollständig enthalten und wurden Aussagen zur Jahresrechnung und der Rechnungslegungsnorm gemacht?</t>
  </si>
  <si>
    <t>Gewährleistungsspiegel (§ 46 RRV): Sind die vorgegebenen Angaben vollständig enthalten und wurden Aussagen zu den spezifischen Risiken gemacht?</t>
  </si>
  <si>
    <t>Wurden insgesamt zwei Anlage-spiegel befüllt? (Sachanlagen Finanzvermögen und Sachanlagen Verwaltungsvermögen)</t>
  </si>
  <si>
    <t>Anlagespiegel (§ 47): Sind die Entwicklungen der Anschaffungswerte und deren Wertentwicklung je Anlagekategorie brutto ausgewiesen?</t>
  </si>
  <si>
    <t>Anlagespiegel: Sind alle Bewegungsarten (Veränderungen) ausgewiesen?</t>
  </si>
  <si>
    <t>Rückstellungsspiegel (§ 44 RRV):  Sind alle notwendigen Angaben aufgeführt (Konto, Bezeichnung zur Rückstellungsart, Buchwert am 1. Januar, Bildung, Verwendung, Auflösung, Buchwert am 
31. Dezember, Kommentar zur Veränderung der Rückstellung, Begründung des Weiterbestandes der Rückstellung)?</t>
  </si>
  <si>
    <t>Steuern</t>
  </si>
  <si>
    <t>Stimmen die in der Erfolgsrechnung verbuchten Positionen mit der Körperschaftsabrechnung überein?</t>
  </si>
  <si>
    <t>Ist ein aktuelles, vom zuständigen Organ unterzeichnetes Personalverzeichnis mit Angabe der Besoldungseinreihung vorhanden?</t>
  </si>
  <si>
    <t>Besteht ein aktuelles Organverzeichnis (Kommissionen und weitere Funktionen)?</t>
  </si>
  <si>
    <t>Stimmt der Beginn einer Lohnzahlung bei eingetretenem Personal mit dem nachgewiesenen Eintrittsdatum und dem Besoldungsbeschluss des zuständigen Organs überein?</t>
  </si>
  <si>
    <t>Stimmt das Ende einer Lohnzahlung bei ausgetretenem Personal mit dem nachgewiesenen Austrittsdatum überein?</t>
  </si>
  <si>
    <t>Stimmen die Bruttobesoldungen mit den nachgewiesenen Beträgen gemäss Einreihungsbeschlüssen überein?</t>
  </si>
  <si>
    <t>Sind die Besoldungen korrekt für die berufliche Vorsorge (2. Säule) versichert und bei der Pensionskasse gemeldet?</t>
  </si>
  <si>
    <t>Stimmen die den Besoldungen belasteten PK-Abzüge mit den Angaben in den Beitragsabrechnungen überein?</t>
  </si>
  <si>
    <t>Stimmen die Nettolöhne mit den Auszahlungslisten überein?</t>
  </si>
  <si>
    <t>Erfolgten Lohnzahlungen nur an Personen, welche von der Gemeinde tatsächlich beschäftigt wurden (Abstimmung mit dem Personalverzeichnis)?</t>
  </si>
  <si>
    <t>Können die ausgerichteten Entschädigungen an die Mitarbeitenden (Nebenleistungen wie Pikettentschädigung, Pauschal- und Effektivspesen usw.) durch Beschlüsse des zuständigen Organs nachgewiesen werden?</t>
  </si>
  <si>
    <t>Sind für die ausgerichteten Entschädigungen ordnungsgemässe Abrechnungen vorhanden?</t>
  </si>
  <si>
    <t>Erfolgte die Berechnung der Entschädigungen korrekt?</t>
  </si>
  <si>
    <t>Können die ausgerichteten Sozialzulagen (Kinder- und Familienzulagen) nachgewiesen werden?</t>
  </si>
  <si>
    <t>Wird eine Kontrolle über Militärdienstabwesenheiten und die EO-Entschädigungen geführt?</t>
  </si>
  <si>
    <t>Können die Ansätze der Stundenlöhne durch Beschlüsse des zuständigen Organs nachgewiesen werden?</t>
  </si>
  <si>
    <t>Sind für die ausgerichteten Stundenlöhne ordnungsgemässe Stundenrapporte vorhanden?</t>
  </si>
  <si>
    <t>Erfolgte die Berechnung der Stundenlöhne korrekt?</t>
  </si>
  <si>
    <t>Können die Ansätze der Entschädigungen, Sitzungsgelder und Spesen an Behördenmitglieder durch Beschlüsse des zuständigen Organs oder gemäss der Reglemente nachgewiesen werden?</t>
  </si>
  <si>
    <t>Sind für die ausgerichteten Entschädigungen, Sitzungsgelder und Spesen an Behördenmitglieder ordnungsgemässe Abrechnungen vorhanden?</t>
  </si>
  <si>
    <t xml:space="preserve">Erfolgte die Berechnung der Entschädigungen, Sitzungsgelder und Spesen an Behördenmitglieder korrekt? </t>
  </si>
  <si>
    <t>Weitere Prüfungshandlungen*</t>
  </si>
  <si>
    <t>* Die weiteren Prüfungshandlungen sind einmal pro Legislaturperiode vollständig durchzuführen</t>
  </si>
  <si>
    <t>Jahr</t>
  </si>
  <si>
    <t>*Rotationsplan</t>
  </si>
  <si>
    <t>Wurden die Verpflichtungskredite nach Abschluss der Vorhaben abgerechnet und dem zuständigen Organ zur Kenntnis gebracht (Protokollauszug)? )</t>
  </si>
  <si>
    <t>Besteht für eine Aufgabe eine Subventionsberechtigung und wurde diese wahrgenommen?</t>
  </si>
  <si>
    <t>Wurden die zugesicherten Subventionsbeiträge zeitgerecht und vollständig eingefordert?</t>
  </si>
  <si>
    <t>Wurden die Subventionsbeiträge in der Investitionsrechnung und der Verpflichtungskreditkontrolle erfasst und in den Kreditabrechnungen korrekt berücksichtigt?</t>
  </si>
  <si>
    <t>Prüfprogramm Anhang</t>
  </si>
  <si>
    <t xml:space="preserve">Füllen Sie die gelb markierten Zellen aus im Registerblatt "Datenbasis" und kehren Sie zur Anleitung zurück. </t>
  </si>
  <si>
    <r>
      <t xml:space="preserve">Bestimmung Prüfprogramm zu "weiteren Prüfungshandlungen"
</t>
    </r>
    <r>
      <rPr>
        <sz val="8"/>
        <rFont val="Arial"/>
        <family val="2"/>
      </rPr>
      <t>(tiefergehende Prüfungen nach Rotationsplan)</t>
    </r>
  </si>
  <si>
    <t>Gemäss Zuweisung in Spalte K in Registerblatt "Datenbasis"</t>
  </si>
  <si>
    <t>= Zwingend auszufüllende Felder</t>
  </si>
  <si>
    <t>= Auszufüllen zur Bestimmung der Wesentlichkeitsgrenzen</t>
  </si>
  <si>
    <t>= Ausfüllbar zum Nachvollzug der Berechnungsgrundlagen</t>
  </si>
  <si>
    <t xml:space="preserve">Wurde sichergestellt, dass Investitionen oder Desinvestitionen in Finanzvermögen nicht über die Investitionsrechnung verbucht werden? 
Hinweis: Abweichungen von diesem Grundsatz sind im Anhang zur Jahresrechnung zu erläutern. </t>
  </si>
  <si>
    <t>Wurden bei überschrittenen Verpflichtungskrediten die erforderlichen Zusatzkredite eingeholt? 
(§ 30 RRV)</t>
  </si>
  <si>
    <t>Ist die Vorjahresrechnung durch das zuständige Organ gemäss Antrag genehmigt worden?</t>
  </si>
  <si>
    <t>Vorjahresrechung</t>
  </si>
  <si>
    <t>Wurden die anlässlich der letzten Rechnungsprüfung durch das Rechnungsprüfungsorgan festgestellten Mängel und Pendenzen in der Zwischenzeit behoben bzw. erledigt? (Letztjährige Unterlagen, Auszug aus dem Protokoll des Gemeinderates zur letztjährigen Revision verlangen)</t>
  </si>
  <si>
    <t>Jahresrechnung</t>
  </si>
  <si>
    <t>Ist die Jahresrechnung abgeschlossen und vom zuständigen Organ (Exekutive) genehmigt worden? (GR-Beschluss einverlangen)</t>
  </si>
  <si>
    <t xml:space="preserve">Ist die Jahresrechnung vom Gemeinderat und von der für die Finanzverwaltung verantwortlichen Person unterzeichnet? </t>
  </si>
  <si>
    <t>Wurden alle bis zum Zeitpunkt der Prüfung bekannt gewordenen und bilanzierungspflichtigen Ereignisse in der vorliegenden Jahresrechnung angemessen berücksichtigt?</t>
  </si>
  <si>
    <t>Liegt die Vollständigkeitserklärung unterzeichnet vor?</t>
  </si>
  <si>
    <t xml:space="preserve">Stimmen die Zahlen der Bilanz per 1. Januar mit denjenigen der revidierten Bilanz des Vorjahres überein? </t>
  </si>
  <si>
    <t>Stimmen die Zahlen der Jahresrechnung mit den Salden der Buchhaltungskonten überein (Aktiven, Passiven, Erfolgsrechnung, Investitionsrechnung)?</t>
  </si>
  <si>
    <t xml:space="preserve">Umfasst die Jahresrechnung alle Bestandteile? </t>
  </si>
  <si>
    <t>• Inhaltsverzeichnis</t>
  </si>
  <si>
    <t>• Erläuterungen  zur ER, IR und Bilanz</t>
  </si>
  <si>
    <t>• Ergebnis: gestufter Erfolgsausweis</t>
  </si>
  <si>
    <t>• Erfolgsrechnung nach Funktionen und nach Sachgruppen</t>
  </si>
  <si>
    <t>• Investitionsrechnung nach Funktionen und nach Sachgruppen</t>
  </si>
  <si>
    <t>• Geldflussrechnung</t>
  </si>
  <si>
    <t xml:space="preserve">• Finanzkennzahlen </t>
  </si>
  <si>
    <t xml:space="preserve">• Genehmigungsvermerk und Antrag der Exekutive  </t>
  </si>
  <si>
    <t>• Genehmigung der Jahresrechnung (Legislative)</t>
  </si>
  <si>
    <t>Finanzkennzahlen</t>
  </si>
  <si>
    <t>Sind die Finanzkennzahlen richtig berechnet?</t>
  </si>
  <si>
    <t>Sind die Finanzkennzahlen in der Jahresrechnung kommentiert?</t>
  </si>
  <si>
    <t>Finanzplanung</t>
  </si>
  <si>
    <t xml:space="preserve">Trägt der Finanzplan einen Genehmigungsvermerk der Exekutive? </t>
  </si>
  <si>
    <t>Liegt ein Finanzplan vor und wird dieser der Entwicklung angepasst? 
(§ 11 RRV)</t>
  </si>
  <si>
    <t xml:space="preserve">Besteht für jede Stelle der Finanzverwaltung eine schriftliche Stellenbeschreibung (Aufgaben, Pflichten, Befugnisse und Stellvertretungen)? </t>
  </si>
  <si>
    <t>Liegen Visumsregelungen vor?</t>
  </si>
  <si>
    <t xml:space="preserve">Sind nachgeführte und unterzeichnete Inventare vorhanden? </t>
  </si>
  <si>
    <t>Allgemeine Organisationsfragen</t>
  </si>
  <si>
    <t>Mehrwertsteuer</t>
  </si>
  <si>
    <t>Sind die Mehrwertsteuer-Verbindlichkeiten korrekt verbucht (Einsichtnahme in Quartals- oder Semesterabrechnungen, Beurteilung der Umsatz- und Vorsteuerabstimmungen)?</t>
  </si>
  <si>
    <t>Wird eine jährliche Vorsteuer- und Umsatzabstimmung im Bereich der mehrwertsteuerpflichtigen Funktionen durchgeführt? 
(Art. 128 Abs. 2-3 MWSTV)</t>
  </si>
  <si>
    <t>Versicherungen</t>
  </si>
  <si>
    <t>Werden die Versicherungspolicen zentral verwaltet und ordnungsgemäss aufbewahrt?</t>
  </si>
  <si>
    <t>Wird das Versicherungsportefeuille in periodischen Abständen überprüft und den aktuellen Verhältnissen angepasst?</t>
  </si>
  <si>
    <t xml:space="preserve">Ist die Versicherungsdeckung (Einbruch, Diebstahl) für die Kassenbestände und andere, abgeschlossen aufbewahrte Wertsachen genügend? </t>
  </si>
  <si>
    <t>Werden wesentliche Änderungen im versicherten Bestand (Gebäude, Fahrnis) regelmässig den Versicherern zwecks Anpassung der entsprechenden Police resp. zur Vermeidung einer Unterversicherung gemeldet?</t>
  </si>
  <si>
    <t>Stimmen die Versicherungswerte der Sachanlagen gemäss Police mit den Angaben im Anlagespiegel überein?</t>
  </si>
  <si>
    <t>Sind die Selbstbehaltsregelungen angemessen?</t>
  </si>
  <si>
    <t>Datensicherheit in der Informatik</t>
  </si>
  <si>
    <t>Bestehen schriftliche Richtlinien über die Datensicherung und werden diese eingehalten?</t>
  </si>
  <si>
    <t>Werden alle Programme und Daten periodisch gesichert?</t>
  </si>
  <si>
    <t xml:space="preserve">Kann die für die ICT-verantwortliche Person bestätigen, dass die Wiederherstellung der Programme und Daten nach einem möglichen Verlust mittels Zugriff auf eine Sicherungskopie sichergestellt ist? </t>
  </si>
  <si>
    <t>Werden die Virenschutzprogramme auf Servern und Arbeitsstationen laufend aktualisiert?</t>
  </si>
  <si>
    <t>Ist die Zugriffsberechtigung auf die Programme und Daten geregelt und werden die Bestimmungen eingehalten?</t>
  </si>
  <si>
    <t>Werden die Passwörter der einzelnen Anwender in regelmässigen Abständen geändert? (Passwörter haben mindestens Buchstaben und Ziffern zu enthalten)</t>
  </si>
  <si>
    <t>Werden die gesicherten Programme und Daten an einem im Brandfall nicht tangierten Ort aufbewahrt?
(Getrennt vom Standort der ICT-Anlage)</t>
  </si>
  <si>
    <t>Allgemeine Prüfungshandlungen</t>
  </si>
  <si>
    <t>Allgemeinde Prüfungshandlungen</t>
  </si>
  <si>
    <t xml:space="preserve">Die allgemeinen Prüfungshandlungen stellen insbesondere Prüfungshandlungen hinsichtlich der Existenz eines Internen Kontrollsystems dar. Diese können entweder an der Zwischenrevision oder an der Schlussrevision vorgenommen werden. Auch hier sind die zwingend vorzunehmenden Prüfungshandlungen für kleinere Körperschaften grün markiert. Bezüglich der weiteren Prüfungshandlungen ist mittels Rotationsplan sicherzustellen, dass sie während einer Legislaturperiode einmal vorgenommen werden.  </t>
  </si>
  <si>
    <t xml:space="preserve">Siehe separates Registerblatt "Prüfprogramm ER". Auch hier sind die zwingend vorzunehmenden Prüfungshandlungen für kleinere Körperschaften grün markiert. Bezüglich der weiteren Prüfungshandlungen ist mittels Rotationsplan sicherzustellen, dass sie während einer Legislaturperiode einmal vorgenommen werden.  </t>
  </si>
  <si>
    <t>Sind für die Kassenausgaben Quittungen vorhanden? (Stichproben)</t>
  </si>
  <si>
    <t>Sind allfällige Ausserbilanzgeschäfte und die daraus entstehenden Eventualverpflichtungen gemäss Bankbestätigung im Gewährleistungsspiegel des Anhangs zur Jahresrechnung ausgewiesen?</t>
  </si>
  <si>
    <t>Werden die Grundsätze zur ordnungsmässigen Rechnungslegung (Klarheit und Richtigkeit, Stetigkeit in Darstellung und Bewertung, Verrechnungsverbot (Bruttoprinzip) &amp; Vollständigkeit) eingehalten?</t>
  </si>
  <si>
    <t>Handelt es sich bei den bilanzierten Werten wirklich um Finanzanlagen (Laufzeit per Bilanzstichtag noch über 1 Jahr)?</t>
  </si>
  <si>
    <t xml:space="preserve">Wurde das Finanzvermögen neu bewertet und zum Verkehrswert am Bilanzstichtag bilanziert (Liegenschaften sind mindestens alle fünf Jahre neu zu bewerten)? (§ 49 RRV)
</t>
  </si>
  <si>
    <t>Wurden die angewendeten Grundsätze der Bilanzierung und Bewertung im Anhang zur Jahresrechnung offengelegt?</t>
  </si>
  <si>
    <t>Wurden Liegenschaftskäufe und -verkäufe gemäss den Vertrags-bestimmungen verbucht?</t>
  </si>
  <si>
    <t>Wurden Entnahmen aus dem Erneuerungsfonds (infolge Realisierung eines Investitionsvorhabens) über die Investitionsrechnung verbucht?</t>
  </si>
  <si>
    <t>Verantwortlicher Revisor</t>
  </si>
  <si>
    <t>Gründe für die Wahl der Bezugsgrösse und der gewählten Toleranz</t>
  </si>
  <si>
    <t>Berechnete Toleranzwesentlichkeit</t>
  </si>
  <si>
    <r>
      <t xml:space="preserve">Gewählter relativer Wert zur Bestimmung der Nichtaufgriffsgrenze
</t>
    </r>
    <r>
      <rPr>
        <sz val="10"/>
        <rFont val="Arial"/>
        <family val="2"/>
      </rPr>
      <t xml:space="preserve"> (zwischen 1 und 5% der Gesamtwesentlichkeit)</t>
    </r>
  </si>
  <si>
    <t>Gründe für die Wahl des relativen Werts zur Bestimmung der Nichtaufgriffsgrenze</t>
  </si>
  <si>
    <t>Total der Bilanzposition abgestimmt mit Jahresrechnung. I.O.</t>
  </si>
  <si>
    <t>Wurden die anlässlich der letzten MWST-Revision durch die Eid. Steuerverwaltung festgestellten Mängel und Pendenzen zwischenzeitlich behoben bzw. erledigt?</t>
  </si>
  <si>
    <t>Besteht ein nachgeführtes Policen Verzeichnis?</t>
  </si>
  <si>
    <t>Ertragsanteile</t>
  </si>
  <si>
    <t>Prüfprogramm Erfolgsrechnung</t>
  </si>
  <si>
    <t xml:space="preserve">Stimmen die Zahlen der Verpflichtungskreditkontrolle per 1. Januar mit denjenigen der revidierten Verpflichtungskredittabelle des Vorjahres per 31. Dezember überein? </t>
  </si>
  <si>
    <t>Wurden weitere Buchungen in die Konten Bilanzüberschuss/-Fehlbetrag (SG 299) vorgenommen?</t>
  </si>
  <si>
    <t>Wird das bestehende Verwaltungsvermögen korrekt über die tatsächliche Restnutzungsdauer unter Anwendung der HRM2-Nutzungsdauer abgeschrieben? (§ 63 Abs. 5 RRV) 
(Hinweis: Darlehen und Beteiligungen des bestehenden VV werden nicht abgeschrieben sondern gegebenenfalls wertberichtigt)
(Bei nicht bekannter Restnutzungsdauer kann bei bisherigem Verwaltungsvermögen die Restnutzungsdauer nach dem Zonen-Modell im HRM2-Handbuch bestimmt werden)</t>
  </si>
  <si>
    <t>Werden der Funktion 9630 (Liegenschaften Finanzvermögen) neben dem geldmässigen Aufwand auch der verrechnete Personal- und Sachaufwand belastet?</t>
  </si>
  <si>
    <t xml:space="preserve">  Beispiel eines Rotationsplans</t>
  </si>
  <si>
    <t>Sind die Ausgaben und Einnahmen der Investitionsrechnung korrekt in die Verpflichtungskreditkontrolle übertragen worden? (§ 29 RRV)</t>
  </si>
  <si>
    <t>Wurden die Salden der Investitionskonten auf die richtigen Bilanzkonten übertragen und brutto abgeschlossen?  Hinweis: Aktivierungen und Passivierungen prüfen</t>
  </si>
  <si>
    <t>= Prüfungshandlungen, welche bei kleineren Körperschaften mindestens vorgenommen werden müssen</t>
  </si>
  <si>
    <t>✓</t>
  </si>
  <si>
    <r>
      <t xml:space="preserve">=Ausfüllbare Zellen für Prüfprogramm </t>
    </r>
    <r>
      <rPr>
        <sz val="12"/>
        <rFont val="Arial"/>
        <family val="2"/>
      </rPr>
      <t>(generiert Prüfprogramm in Deckblättern)</t>
    </r>
  </si>
  <si>
    <t>.</t>
  </si>
  <si>
    <t>Aadorf VSG</t>
  </si>
  <si>
    <t>Affeltrangen SSG</t>
  </si>
  <si>
    <t>Altnau PSG</t>
  </si>
  <si>
    <t>Altnau SSG</t>
  </si>
  <si>
    <t>Amlikon-Holzhäusern PSG</t>
  </si>
  <si>
    <t>Amriswil VSG</t>
  </si>
  <si>
    <t>Arbon PSG</t>
  </si>
  <si>
    <t>Arbon SSG</t>
  </si>
  <si>
    <t>Berg-Birwinken VSG</t>
  </si>
  <si>
    <t>Berlingen Einh. Gmd</t>
  </si>
  <si>
    <t>Bettwiesen PSG</t>
  </si>
  <si>
    <t>Bichelsee-Balterswil VSG</t>
  </si>
  <si>
    <t>Bischofszell VSG</t>
  </si>
  <si>
    <t>Bottighofen PSG</t>
  </si>
  <si>
    <t>Braunau PSG</t>
  </si>
  <si>
    <t>Bürglen VSG</t>
  </si>
  <si>
    <t>Bussnang-Rothenhausen PSG</t>
  </si>
  <si>
    <t>Dozwil-Kesswil PSG</t>
  </si>
  <si>
    <t>Dozwil-Kesswil-Uttwil SSG</t>
  </si>
  <si>
    <t>Egnach VSG</t>
  </si>
  <si>
    <t>Erlen VSG</t>
  </si>
  <si>
    <t>Ermatingen PSG</t>
  </si>
  <si>
    <t>Ermatingen SSG</t>
  </si>
  <si>
    <t>Eschenz PSG</t>
  </si>
  <si>
    <t>Eschenz SSG</t>
  </si>
  <si>
    <t>Eschlikon VSG</t>
  </si>
  <si>
    <t>Felben-Wellhausen PSG</t>
  </si>
  <si>
    <t>Fischingen VSG</t>
  </si>
  <si>
    <t>Frasnacht PSG</t>
  </si>
  <si>
    <t>Frauenfeld PSG</t>
  </si>
  <si>
    <t>Frauenfeld SSG</t>
  </si>
  <si>
    <t>Freidorf-Watt PSG</t>
  </si>
  <si>
    <t>Gachnang PSG</t>
  </si>
  <si>
    <t>Güttingen PSG</t>
  </si>
  <si>
    <t>Halingen SSG</t>
  </si>
  <si>
    <t>Herdern-Dettighofen PSG</t>
  </si>
  <si>
    <t>Homburg PSG</t>
  </si>
  <si>
    <t>Horn VSG</t>
  </si>
  <si>
    <t>Hüttlingen PSG</t>
  </si>
  <si>
    <t>Hüttwilen PSG</t>
  </si>
  <si>
    <t>Hüttwilen SSG</t>
  </si>
  <si>
    <t>Kemmental VSG</t>
  </si>
  <si>
    <t>Kreuzlingen PSG</t>
  </si>
  <si>
    <t>Kreuzlingen SSG</t>
  </si>
  <si>
    <t>Langrickenbach PSG</t>
  </si>
  <si>
    <t>Lauchetal PSG</t>
  </si>
  <si>
    <t>Lommis PSG</t>
  </si>
  <si>
    <t>Mammern Pol. Gmd</t>
  </si>
  <si>
    <t>Märstetten PSG</t>
  </si>
  <si>
    <t>Matzingen PSG</t>
  </si>
  <si>
    <t>Müllheim PSG</t>
  </si>
  <si>
    <t>Müllheim SSG</t>
  </si>
  <si>
    <t>Münchwilen VSG</t>
  </si>
  <si>
    <t>Münsterlingen PSG</t>
  </si>
  <si>
    <t>Neunforn VSG</t>
  </si>
  <si>
    <t>Nollen VSG</t>
  </si>
  <si>
    <t>Nussbaumen PSG</t>
  </si>
  <si>
    <t>Oberhofen-Lengwil PSG</t>
  </si>
  <si>
    <t>Ottoberg PSG</t>
  </si>
  <si>
    <t>Pfyn PSG</t>
  </si>
  <si>
    <t>Regio Märwil PSG</t>
  </si>
  <si>
    <t>Region Diessenhofen VSG</t>
  </si>
  <si>
    <t>Rickenbach PSG</t>
  </si>
  <si>
    <t>Rickenbach-Wilen SSG</t>
  </si>
  <si>
    <t>Roggwil PSG</t>
  </si>
  <si>
    <t>Romanshorn PSG</t>
  </si>
  <si>
    <t>Romanshorn-Salmsach SSG</t>
  </si>
  <si>
    <t>Salenstein Einh. Gmd</t>
  </si>
  <si>
    <t>Salmsach Pol. Gmd</t>
  </si>
  <si>
    <t>Sirnach PG</t>
  </si>
  <si>
    <t>Stachen PSG</t>
  </si>
  <si>
    <t>Steckborn PSG</t>
  </si>
  <si>
    <t>Steckborn SSG</t>
  </si>
  <si>
    <t>Stettfurt PSG</t>
  </si>
  <si>
    <t>Tägerwilen VSG</t>
  </si>
  <si>
    <t>Thundorf PSG</t>
  </si>
  <si>
    <t>Tobel-Tägerschen Pol. Gmd</t>
  </si>
  <si>
    <t>Uesslingen-Buch PSG</t>
  </si>
  <si>
    <t>Uttwil PSG</t>
  </si>
  <si>
    <t>Wagenhausen-Kaltenbach PSG</t>
  </si>
  <si>
    <t>Wängi VSG</t>
  </si>
  <si>
    <t>Warth-Weiningen PSG</t>
  </si>
  <si>
    <t>Weinfelden PSG</t>
  </si>
  <si>
    <t>Weinfelden SSG</t>
  </si>
  <si>
    <t>Wigoltingen VSG</t>
  </si>
  <si>
    <t>Wilen bei Wil PSG</t>
  </si>
  <si>
    <t>Region Sulgen VSG</t>
  </si>
  <si>
    <t>Schulen</t>
  </si>
  <si>
    <t>Haircut</t>
  </si>
  <si>
    <t>Dropdown x</t>
  </si>
  <si>
    <t>dropdown Auswahl wesentliche Prüfgebiete</t>
  </si>
  <si>
    <t>Status</t>
  </si>
  <si>
    <t>Status Prüfung</t>
  </si>
  <si>
    <t>Die zu prüfenden Bilanzpositionen werden aufgrund der berechneten Toleranzwesentlichkeit ausgewählt. Alle Bilanzpositionen, welche einen tieferen Bestand ausweisen, werden als "unwesentlich" erachtet und müssen nicht geprüft werden. Der Prüfer kann sich aber aus anderen Gründen dafür entscheiden eine Bilanzposition trotz eines unwesentlichen Bestandes mit ins Prüfprogramm aufzunehmen. Sollte dies der Fall sein, muss in Spalte F des Registerblatts "Datenbasis" im jeweiligen Drop-Down Menu die Option "dennoch wesentlich" ausgewählt werden. Alle nun in der Spalte E als "wesentliche Bilanzposition" gekennzeichneten Bilanzpositionen, werden im Rahmen des Prüfprogramms in den einzelnen Deckblättern mittels Bestands- und allenfalls Verkehrsprüfungen in den Registerblättern "B - 100" bis Z - 299 geprüft. Das Prüfungsprogramm erscheint automatisch in den Deckblättern nach der Berechnung der Wesentlichkeit (im Registerblatt Wesentlichkeit) und der zusätzlich ausgewählten Prüfgebieten (in Spatle F des Registerblatts "Datenbasis")</t>
  </si>
  <si>
    <r>
      <t xml:space="preserve">Festlegung Prüfprogramm zu "grundlegenden Prüfungshandlungen" aufgrund Wesentlichkeit
</t>
    </r>
    <r>
      <rPr>
        <sz val="8"/>
        <rFont val="Arial"/>
        <family val="2"/>
      </rPr>
      <t>(Bestandes- und Verkehrsprüfungen)</t>
    </r>
  </si>
  <si>
    <t xml:space="preserve">Damit die zu prüfende Körperschaft optimal vorbereitet ist und zum Revisionszeitpunkt die benötigten Unterlagen bereit stellt, kann eine sogenannte "Audit Requirement List" (ARL) erstellt werden. Diese soll nach Bilanzpositionen und weitern Themen in Registerblättern gegliedert werden, wo die entsprechenden Bestandesnachweise und weiteren Unterlagen von der Schulgemeinde vorgängig abgelegt werden können. </t>
  </si>
  <si>
    <t>Hinweis</t>
  </si>
  <si>
    <t>Die Registerblätter in der Beispiel-ARL im Registerblatt "ARL" korrespondieren mit der Benennung der Registerblätter, in welchen die Prüfprogramme abgebildet sind (Registerblätter "B -100" bis "Z - 299")</t>
  </si>
  <si>
    <t xml:space="preserve">Diese Analyse wird üblicherweise zwei mal durchgeführt. Einmal vor oder zu Beginn der Revision und einmal nach der Prüfung der Bilanz, wenn vertiefte Kenntnisse über die Jahresrechnung bestehen, damit angepasste Erwartungswerte gebildet werden können. Diese Kenntnisse verhelfen Ihnen den Prüfungsumfang in der Erfolgsrechnung entsprechend zu reduzieren. </t>
  </si>
  <si>
    <t>Kontrollieren Sie im Registerblatt "Datenbasis" die Kontrollsumme der automatisch generierten Bilanz  (3-stufig). Wenn die Kontrollsummen 0 ergibt, stimmt die Bilanz. Gleichen Sie nun die Bilanzpositionen (3-stellig) in der automatisch generierten Bilanz mit der zu prüfenden Jahresrechnung ab.</t>
  </si>
  <si>
    <t xml:space="preserve">Nebst den grundlegenden Prüfungshandlungen werden nach einem Rotationsplan tiefergehende Prüfungshandlungen in den einzelnen Prüfgebieten vorgenommen. Der Rotationsplan soll so gesetzt werden, dass innert einer Legislaturperiode sämtliche relevanten Prüfgebiete einmal durch "weitergehende Prüfungshandlungen" abgedeckt werden. Dieser Rotationsplan ist im Registerblatt "Datenbasis" in den Spalten G bis J mittels Auswahl gemäss Drop-down-Menu auf Ebene der einzelnen Bilanzpositionen zu erfassen. Für die dunkelgrau eingefärbten Zellen ist keine Auswahl zu treffen, weil für diese Bilanzpositionen keine weiteren Prüfungshandlungen existieren. Für diejenigen Bilanzpositionen, welche sich im aktuellen Jahr im Rotationsplan befinden, werden in den Deckblättern " B -100" bis "Z -299) die "weiteren Prüfungshandlungen" automatisch eingefügt. </t>
  </si>
  <si>
    <t>Die weiteren Prüfungshandlungen für jedes definierte Prüfgebiet (nicht grau hinterlegt) sind einmal pro Legislatur durchzuführen, unabhängig davon, ob das Prüfgebiet in dem Rotationsjahr wesentlich ist oder nicht. 
Im Register "Datenbasis" ist in Spalte Q ein Beispiel eines Rotationsplans abgebildet.</t>
  </si>
  <si>
    <t xml:space="preserve">Wird der Bestand einer Bilanzposition im Berichtsjahr als "unwesentlich" beurteilt, befindet sich aber im aktuellen Jahr im Rotationszyklus für die weitergehenden Prüfungshandlungen, sind diese dennoch durchzuführen. Allenfalls ist ein Wechsel der geplanten Rotation möglich, allerdings muss sichergestellt werden, dass die definierten Prüfgebiete für die weitergehenden Prüfungshandlungen mindestens einmal pro Legislatur im Zyklus befunden haben, sofern die Bestände nicht über den gesamten Zyklus unwesentlich waren. </t>
  </si>
  <si>
    <t>Die "weiteren Prüfungshandlungen", welche einmal pro Legislaturperiode durchgeführt werden müssen, erscheinen gemäss dem definierten Rotationsplan automatisch im Deckblatt, sofern diese im aktuellen Jahr durchgeführt werden müssen.</t>
  </si>
  <si>
    <t>Es besteht für jede Bilanzposition ein Deckblatt, wo sämtliche darin enthaltenen Konti abgebildet sind. Je Bilanzposition sind die Bestände bis zum Erreichen der Toleranzwesentlichkeit zu prüfen. Somit müssen nicht sämtliche Konti geprüft werden, der ungeprüfte Bestand darf die Toleranzwesentlichkeit allerdings nicht übersteigen. 
In den Deckblätter kann auf das darunterliegende Prüfprogramm referenziert werden (Siehe Beispiel in Registerblatt "Beispiel Deckblatt").
Je nach Grösse einer Körperschaft muss nicht das gesamte Prüfprogramm durchgeführt werden. Für kleinere Körperschaften sind jedoch die in der Spalte H farblich grün markierten Zeilen zwingend durchzuführen. Für mittelere und grössere Körperschaften sind sämtliche Prüfungshandlungen durchzuführen. Bei welcher Körperschaftsgrösse sämtliche Prüfungshandlungen durchgeführt werden müssen, liegt im pflichtgemässen Ermessen der Rechnungsprüfers.</t>
  </si>
  <si>
    <t>Siehe Angaben in "Schritt 2". Analoge Analyse unter Berücksichtigung der angepassten Erwartungshaltung zu den einzelnen Werten aufgrund der gewonnenen Erkenntnisse aus den bereits durchgeführten bilanzseitigen Prüfungshandlungen.</t>
  </si>
  <si>
    <t xml:space="preserve">Mit dem Link in Spalte F kann jeweils auf das nächste Deckblatt gewechselt werden. </t>
  </si>
  <si>
    <t>Nicht aktivierbare Anlagen</t>
  </si>
  <si>
    <t>Versorgung und Entsorgung</t>
  </si>
  <si>
    <t>Baulicher Unterhalt</t>
  </si>
  <si>
    <t>Unterhalt Mobilien und immaterielle Anlagen</t>
  </si>
  <si>
    <t>Mieten, Leasing, Pachten, Benutzungsgebüren</t>
  </si>
  <si>
    <t>Zusätzliche Abschreibungen Sachanlagen VV</t>
  </si>
  <si>
    <t>Rückerstattungen Dritter</t>
  </si>
  <si>
    <t>Als Vorbereitung auf die Revision und zur besseren Einschätzung, wo allfällige Problemfelder liegen könnten, wird üblicherweise zu Beginn oder vor der Revision (falls ER schon vorliegend) eine ER-Analyse durchgeführt. Hierbei geht man mit dem 4-step-Approach vor. Dieser wird im Registerblatt "ER-Analyse" abgebildet. Der Detaillierungsgrad der abzubildenden ER (3 oder 4-stellig), ist durch den leitenden Revisor zu bestimmen. Im Beispiel ging man von der 3-stelligen Sachgruppenstufe aus. Beim 4-step-Approach wird wie folgt vorgegangen (in ER-Analyse entsprechend vorbereitet):
1) Daten zur ER in Spalten B bis F abfüllen;
2) Wesentlichkeitsgrenze für ER bestimmen (Spalte G);
3) Erwartungswert für ER bestimmen (Spalte H; z. B Vorjahreswert, budgetierter Wert oder spezifischer Wert aufgrund von Kenntnissen über Geschäftsvorgänge im aktuellen Rechnungsjahr);
4) Ermittlung der Differenzen zwischen Erwartungswert und tatsächlichem Wert (Spalte I; automatische Berechnung mittels hinterlegter Formel);
5) Analyse der wesentlichen Abweichungen und entsprechende Prüfungshandlungen (Spalte J; automatische Berechnung mittels hinterlegter Formel, Analyse und Ergebnisse sind in Spalte K festzuhalten)</t>
  </si>
  <si>
    <t>Arbeitspapier zu vorgenommenen Prüfungen (Referenz)</t>
  </si>
  <si>
    <t>Berechnen sie die Wesentlichkeitsgrenzen im Registerblatt "Wesetnlichkeit" (es darf nur eine Bezugsgrösse mit "x" ausgewählt werden) in dem Sie die gelb markierten Zellen ausfüllen und kehren Sie zur Anleitung zurück. Diese Wesentlichkeiten dienen der Prüfung der Bilanz.</t>
  </si>
  <si>
    <t xml:space="preserve">Befüllen Sie das erste Deckblatt mit den einzelnen Konti der Bilanzpositionen des Rechnungsjahres und des Vorjahres . Beginnen Sie mit Register "B - 100". Anschliessend fahren Sie weiter mit den Registern "C - 101" bis "Z - 299". Die vollständige Bilanz inklusive sämtlicher Konti sind üblicherweise in Excel-Format verfügbar und können ohne grösseren Aufwand in die Deckblätter kopiert werden (Kopieren und "Werte einfügen"). </t>
  </si>
  <si>
    <t>Benötigte Unterlagen (Ergänzungen durch RPK vorzunehmen)</t>
  </si>
  <si>
    <t>Bankkontoauszüge per 31.12., allfällige Bankbestätigungen</t>
  </si>
  <si>
    <t>Debitoren-OP per 31.12., allfällig Fälligkeitsliste</t>
  </si>
  <si>
    <t>Bestandesnachweis</t>
  </si>
  <si>
    <t>Zusammenstellung der Zusammensetzung per 31.12 mit Vergleich der Zusammensetzung des Vorjahres</t>
  </si>
  <si>
    <t>Bestandesliste</t>
  </si>
  <si>
    <t>Bestandesnachweise</t>
  </si>
  <si>
    <t>Bestandesliste (Anlagenüersicht)</t>
  </si>
  <si>
    <t>Anlagenspiegel (als Excel mit Details)</t>
  </si>
  <si>
    <t>Kreditoren-OP per 31.12.</t>
  </si>
  <si>
    <t>behördlich festgesetzte Regelung bezüglich Vornahme von zusätzlichen Abschreibungen, Antrag zur Genehmigung der zusätzlichen Abschreibungen bei Stimmbürger gemäss Botschaft des aktuellen Rechnungsjahres (falls zusätzliche Abschreibungen vorgenommen wurden). Nachweis der korrekten Rückführung über Restnutzungsdauer der objektbezogenen zusätzlichen Abschreibungen</t>
  </si>
  <si>
    <t>Antrag zur Genehmigung der Einlagen in den Erneuerungsfonds Baufolgekosten bei Stimmbürger gemäss Botschaft des aktuellen Rechnungsjahres (falls Einlagen in den Erneuerungsfonds Baufolgekosten vorgenommen wurden), Nachweis über vorhandenes Einlagepotenzial in Erneuerungsfonds Baufolgekosten (falls Einlagen in den Erneuerungsfonds vorgenommen wurden)</t>
  </si>
  <si>
    <t>Nachweis für Veränderung zu Vorjahr</t>
  </si>
  <si>
    <t>Antrag zur Genehmigung der Einlagen in die Vorfinanzierungen bei Stimmbürger gemäss Botschaft des aktuellen Rechnungsjahres (falls Einlagen in den Erneuerungsfonds Baufolgekosten vorgenommen wurden), Nachweis für Rückführung der bereits in Nutzung befindlichen Vorfinanzierungen, Zusammenstellung der objektbezogenen Vorfinanzierungen inklusive Angabe zum Einlagenzeitpunkt (Verwendung muss innert 5 Jahren objektbezogen verwendet werden)</t>
  </si>
  <si>
    <t>Objektbezogene Zusammenstellung des Bestandes an Neubewertungsreserven inklusvie Angabe zum Bilanzierungszeitpunkt (Neubwertungsreserven müssen 5 Jahre nach der Bilanzierung über weitere 5 Jahre linear über den ausserordentlichen Ertrag aufgelöst werden.</t>
  </si>
  <si>
    <t>Die ARL soll der Vorbereitung der Körperschaft dienen. Idealerweise werden sämtliche benötigten Bestandesnachweise und anderen Unterlagen in einem Ordner vorbereitet. In den einzelnen Registern sind die jeweiligen 3-stelligen Bilanzpositionen vorgesehen. Diese Register korrespondieren mit den Deckblättern "B -100" bis "Z - 299". Untenstehend ist eine "typische ARL" zu finden, welche als Beispiel verwendet und verändert werden kann.</t>
  </si>
  <si>
    <t>• Anhang mit
- Rechnungslegungsgrundsätzen
- Eigenkapitalnachweis
- Rückstellungsspiegel
- Beteiligungs- und Gewährleistungsspiegel
- Kreditkontrolle
- Ablagespiegel
- Zusätzliche Angaben</t>
  </si>
  <si>
    <t>= keine "Weiteren Prüfungshandlungen" in diesem Prüfgebiet vorhanden</t>
  </si>
  <si>
    <t>Sind für die bilanzierten Werte Bestandesnachweise vorhanden? (Debitoren-OP per Bilanzstichtag)</t>
  </si>
  <si>
    <t>Sind für die bilanzierten Werte Bestandesnachweise vorhanden? (Kreditoren-OP per Bilanzstichtag)</t>
  </si>
  <si>
    <t>Text</t>
  </si>
  <si>
    <t xml:space="preserve">    Soll</t>
  </si>
  <si>
    <t>Haben</t>
  </si>
  <si>
    <t>Betrag CHF</t>
  </si>
  <si>
    <t>Ergebnis-veränderung</t>
  </si>
  <si>
    <t>Buchhaltungsergebnis vor Nachträgen</t>
  </si>
  <si>
    <t>Ergebnis nach Nachtragsbuchungen</t>
  </si>
  <si>
    <t>Unterschrift: ..........................................................</t>
  </si>
  <si>
    <t>Nachtragsbuchungsliste</t>
  </si>
  <si>
    <t>Im Registerblatt "Datenbasis" können in Spalte K die  Prüfgebiete auf die einzelnen Prüfungskommissionsmitglieder zugewiesen werden.  
Um gleichzeitig im Prüfprogramm zu arbeiten, empfiehlt es sich, dass die einzelenen RPK-Mitglieder in einer Kopie des Prüfprogramms arbeiten und ihre zuegewiesenen Prüfgebiete bzw. Deckblätter in der Kopie bearbeiten. Das leitende RPK-Mitglieder führt das "Masterfile" und überführt die abgeschlossenen Prüfgebiete laufend in das "Masterfile". Ebenfalls werden die in den Prüfgebieten festgesetellten notwendigen Nachtragsbuchungen in die Nachtragsbuchungsliste des Masterfiles überführt.</t>
  </si>
  <si>
    <t>• Bestätigungsbericht des Rechnungsprüfungsorgans (Sicherstellung, dass dieser in Botschaft abgedruckt wird)</t>
  </si>
  <si>
    <t>Beispiele für Bestätigungsbericht, Erläuterungsbericht und weitere für die RPK relevante Dokumente können unter www.finanzverwaltung.tg.ch heruntergeladen werden.</t>
  </si>
  <si>
    <t>Kreditoren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</si>
</sst>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 #,##0.00_ ;_ * \-#,##0.00_ ;_ * &quot;-&quot;??_ ;_ @_ "/>
    <numFmt numFmtId="164" formatCode="&quot;Fr.&quot;\+* #,##0.00;[Red]&quot;Fr.&quot;\-* #,##0.00"/>
    <numFmt numFmtId="165" formatCode="&quot;Fr.&quot;\ * #,##0;[Red]&quot;Fr.&quot;\-* #,##0"/>
    <numFmt numFmtId="166" formatCode="&quot;Fr.&quot;\+* #,##0;[Red]&quot;Fr.&quot;\-* #,##0"/>
    <numFmt numFmtId="167" formatCode="\+* #,##0.00;[Red]\-* #,##0.00"/>
    <numFmt numFmtId="168" formatCode="\+* #,##0;[Red]\-* #,##0"/>
    <numFmt numFmtId="169" formatCode="\ * #,##0;[Red]\-* #,##0"/>
    <numFmt numFmtId="170" formatCode="0.00_)"/>
    <numFmt numFmtId="171" formatCode="_-* #,##0_-;\-* #,##0_-;_-* &quot;-&quot;_-;_-@_-"/>
    <numFmt numFmtId="172" formatCode="_-* #,##0.00_-;\-* #,##0.00_-;_-* &quot;-&quot;??_-;_-@_-"/>
    <numFmt numFmtId="173" formatCode="_-&quot;$&quot;* #,##0_-;\-&quot;$&quot;* #,##0_-;_-&quot;$&quot;* &quot;-&quot;_-;_-@_-"/>
    <numFmt numFmtId="174" formatCode="_-&quot;$&quot;* #,##0.00_-;\-&quot;$&quot;* #,##0.00_-;_-&quot;$&quot;* &quot;-&quot;??_-;_-@_-"/>
    <numFmt numFmtId="175" formatCode="_ * #,##0_ ;_ * \-#,##0_ ;_ * &quot;-&quot;??_ ;_ @_ "/>
    <numFmt numFmtId="176" formatCode="0.0%"/>
  </numFmts>
  <fonts count="49" x14ac:knownFonts="1">
    <font>
      <sz val="10"/>
      <name val="Times New Roman"/>
    </font>
    <font>
      <sz val="12"/>
      <color theme="1"/>
      <name val="Arial"/>
      <family val="2"/>
    </font>
    <font>
      <sz val="10"/>
      <name val="Arial"/>
      <family val="2"/>
    </font>
    <font>
      <sz val="12"/>
      <name val="Times New Roman"/>
      <family val="1"/>
    </font>
    <font>
      <sz val="12"/>
      <name val="Tms Rmn"/>
    </font>
    <font>
      <sz val="10"/>
      <name val="Tms Rmn"/>
    </font>
    <font>
      <i/>
      <sz val="8"/>
      <name val="Arial"/>
      <family val="2"/>
    </font>
    <font>
      <sz val="8"/>
      <name val="Arial"/>
      <family val="2"/>
    </font>
    <font>
      <b/>
      <sz val="8"/>
      <name val="Arial"/>
      <family val="2"/>
    </font>
    <font>
      <b/>
      <sz val="12"/>
      <name val="Arial"/>
      <family val="2"/>
    </font>
    <font>
      <sz val="11"/>
      <name val="Arial"/>
      <family val="2"/>
    </font>
    <font>
      <b/>
      <i/>
      <sz val="16"/>
      <name val="Helv"/>
    </font>
    <font>
      <sz val="10"/>
      <name val="Arial"/>
      <family val="2"/>
    </font>
    <font>
      <sz val="9"/>
      <color indexed="8"/>
      <name val="Arial"/>
      <family val="2"/>
    </font>
    <font>
      <sz val="10"/>
      <name val="Times New Roman"/>
      <family val="1"/>
    </font>
    <font>
      <b/>
      <sz val="12"/>
      <color theme="1"/>
      <name val="Arial"/>
      <family val="2"/>
    </font>
    <font>
      <b/>
      <sz val="15"/>
      <name val="Arial"/>
      <family val="2"/>
    </font>
    <font>
      <sz val="12"/>
      <name val="Arial"/>
      <family val="2"/>
    </font>
    <font>
      <b/>
      <sz val="10"/>
      <name val="Arial"/>
      <family val="2"/>
    </font>
    <font>
      <sz val="10"/>
      <name val="Trebuchet MS"/>
      <family val="2"/>
    </font>
    <font>
      <b/>
      <sz val="11"/>
      <name val="Arial"/>
      <family val="2"/>
    </font>
    <font>
      <b/>
      <sz val="10"/>
      <name val="Trebuchet MS"/>
      <family val="2"/>
    </font>
    <font>
      <b/>
      <sz val="13"/>
      <color rgb="FF00B050"/>
      <name val="Arial"/>
      <family val="2"/>
    </font>
    <font>
      <b/>
      <sz val="13"/>
      <color rgb="FFFF0000"/>
      <name val="Arial"/>
      <family val="2"/>
    </font>
    <font>
      <sz val="9"/>
      <color indexed="81"/>
      <name val="Tahoma"/>
      <family val="2"/>
    </font>
    <font>
      <b/>
      <sz val="9"/>
      <color indexed="81"/>
      <name val="Tahoma"/>
      <family val="2"/>
    </font>
    <font>
      <b/>
      <sz val="18"/>
      <color theme="1"/>
      <name val="Arial"/>
      <family val="2"/>
    </font>
    <font>
      <b/>
      <sz val="13"/>
      <name val="Arial"/>
      <family val="2"/>
    </font>
    <font>
      <b/>
      <sz val="16"/>
      <name val="Arial"/>
      <family val="2"/>
    </font>
    <font>
      <u/>
      <sz val="10"/>
      <color theme="10"/>
      <name val="Times New Roman"/>
      <family val="1"/>
    </font>
    <font>
      <sz val="8"/>
      <color theme="0"/>
      <name val="Arial"/>
      <family val="2"/>
    </font>
    <font>
      <u/>
      <sz val="10"/>
      <color theme="10"/>
      <name val="Arial"/>
      <family val="2"/>
    </font>
    <font>
      <b/>
      <sz val="9"/>
      <name val="Arial"/>
      <family val="2"/>
    </font>
    <font>
      <u/>
      <sz val="13"/>
      <color theme="10"/>
      <name val="Arial"/>
      <family val="2"/>
    </font>
    <font>
      <u/>
      <sz val="15"/>
      <color theme="10"/>
      <name val="Arial"/>
      <family val="2"/>
    </font>
    <font>
      <u/>
      <sz val="8"/>
      <color theme="10"/>
      <name val="Arial"/>
      <family val="2"/>
    </font>
    <font>
      <b/>
      <sz val="20"/>
      <name val="Arial"/>
      <family val="2"/>
    </font>
    <font>
      <sz val="12"/>
      <color theme="0"/>
      <name val="Arial"/>
      <family val="2"/>
    </font>
    <font>
      <b/>
      <sz val="10"/>
      <name val="Times New Roman"/>
      <family val="1"/>
    </font>
    <font>
      <b/>
      <sz val="16"/>
      <color rgb="FF92D050"/>
      <name val="Arial"/>
      <family val="2"/>
    </font>
    <font>
      <b/>
      <sz val="16"/>
      <color rgb="FFFF0000"/>
      <name val="Arial"/>
      <family val="2"/>
    </font>
    <font>
      <sz val="15"/>
      <name val="Arial"/>
      <family val="2"/>
    </font>
    <font>
      <b/>
      <sz val="8"/>
      <name val="Tahoma"/>
      <family val="2"/>
    </font>
    <font>
      <b/>
      <sz val="25"/>
      <color rgb="FF92D050"/>
      <name val="Arial"/>
      <family val="2"/>
    </font>
    <font>
      <b/>
      <sz val="15"/>
      <color rgb="FF92D050"/>
      <name val="Arial"/>
      <family val="2"/>
    </font>
    <font>
      <sz val="8"/>
      <color indexed="23"/>
      <name val="Arial"/>
      <family val="2"/>
    </font>
    <font>
      <b/>
      <sz val="8"/>
      <color rgb="FFFF0000"/>
      <name val="Arial"/>
      <family val="2"/>
    </font>
    <font>
      <b/>
      <sz val="14"/>
      <name val="Arial"/>
      <family val="2"/>
    </font>
    <font>
      <sz val="18"/>
      <name val="Arial"/>
      <family val="2"/>
    </font>
  </fonts>
  <fills count="2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499984740745262"/>
        <bgColor indexed="64"/>
      </patternFill>
    </fill>
    <fill>
      <patternFill patternType="solid">
        <fgColor theme="9"/>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00B0F0"/>
        <bgColor indexed="64"/>
      </patternFill>
    </fill>
    <fill>
      <patternFill patternType="solid">
        <fgColor rgb="FFFFFF99"/>
        <bgColor indexed="64"/>
      </patternFill>
    </fill>
    <fill>
      <patternFill patternType="solid">
        <fgColor indexed="41"/>
        <bgColor indexed="64"/>
      </patternFill>
    </fill>
  </fills>
  <borders count="11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dotted">
        <color auto="1"/>
      </left>
      <right style="dotted">
        <color auto="1"/>
      </right>
      <top/>
      <bottom style="dotted">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right style="dotted">
        <color auto="1"/>
      </right>
      <top style="dotted">
        <color auto="1"/>
      </top>
      <bottom/>
      <diagonal/>
    </border>
    <border>
      <left style="dotted">
        <color auto="1"/>
      </left>
      <right style="dotted">
        <color auto="1"/>
      </right>
      <top style="dotted">
        <color auto="1"/>
      </top>
      <bottom/>
      <diagonal/>
    </border>
    <border>
      <left/>
      <right style="thick">
        <color auto="1"/>
      </right>
      <top/>
      <bottom/>
      <diagonal/>
    </border>
    <border>
      <left style="dotted">
        <color auto="1"/>
      </left>
      <right style="thick">
        <color auto="1"/>
      </right>
      <top style="dotted">
        <color auto="1"/>
      </top>
      <bottom style="dotted">
        <color auto="1"/>
      </bottom>
      <diagonal/>
    </border>
    <border>
      <left style="dotted">
        <color auto="1"/>
      </left>
      <right style="thick">
        <color auto="1"/>
      </right>
      <top style="dotted">
        <color auto="1"/>
      </top>
      <bottom/>
      <diagonal/>
    </border>
    <border>
      <left/>
      <right style="thick">
        <color auto="1"/>
      </right>
      <top style="thin">
        <color indexed="64"/>
      </top>
      <bottom style="double">
        <color indexed="64"/>
      </bottom>
      <diagonal/>
    </border>
    <border>
      <left/>
      <right/>
      <top style="dotted">
        <color auto="1"/>
      </top>
      <bottom style="dotted">
        <color auto="1"/>
      </bottom>
      <diagonal/>
    </border>
    <border>
      <left style="dotted">
        <color auto="1"/>
      </left>
      <right/>
      <top/>
      <bottom/>
      <diagonal/>
    </border>
    <border>
      <left/>
      <right style="dotted">
        <color auto="1"/>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dotted">
        <color auto="1"/>
      </right>
      <top/>
      <bottom style="dotted">
        <color auto="1"/>
      </bottom>
      <diagonal/>
    </border>
    <border>
      <left style="dotted">
        <color auto="1"/>
      </left>
      <right style="dotted">
        <color auto="1"/>
      </right>
      <top/>
      <bottom/>
      <diagonal/>
    </border>
    <border>
      <left/>
      <right/>
      <top/>
      <bottom style="dotted">
        <color auto="1"/>
      </bottom>
      <diagonal/>
    </border>
    <border>
      <left style="thin">
        <color indexed="64"/>
      </left>
      <right style="dotted">
        <color auto="1"/>
      </right>
      <top style="thin">
        <color indexed="64"/>
      </top>
      <bottom style="dotted">
        <color auto="1"/>
      </bottom>
      <diagonal/>
    </border>
    <border>
      <left style="dotted">
        <color auto="1"/>
      </left>
      <right style="dotted">
        <color auto="1"/>
      </right>
      <top style="thin">
        <color indexed="64"/>
      </top>
      <bottom style="dotted">
        <color auto="1"/>
      </bottom>
      <diagonal/>
    </border>
    <border>
      <left style="dotted">
        <color auto="1"/>
      </left>
      <right style="thin">
        <color indexed="64"/>
      </right>
      <top style="thin">
        <color indexed="64"/>
      </top>
      <bottom style="dotted">
        <color auto="1"/>
      </bottom>
      <diagonal/>
    </border>
    <border>
      <left style="thin">
        <color indexed="64"/>
      </left>
      <right style="dotted">
        <color auto="1"/>
      </right>
      <top style="dotted">
        <color auto="1"/>
      </top>
      <bottom style="dotted">
        <color auto="1"/>
      </bottom>
      <diagonal/>
    </border>
    <border>
      <left style="dotted">
        <color auto="1"/>
      </left>
      <right style="thin">
        <color indexed="64"/>
      </right>
      <top style="dotted">
        <color auto="1"/>
      </top>
      <bottom style="dotted">
        <color auto="1"/>
      </bottom>
      <diagonal/>
    </border>
    <border>
      <left style="thin">
        <color indexed="64"/>
      </left>
      <right style="dotted">
        <color auto="1"/>
      </right>
      <top style="dotted">
        <color auto="1"/>
      </top>
      <bottom style="thin">
        <color indexed="64"/>
      </bottom>
      <diagonal/>
    </border>
    <border>
      <left style="dotted">
        <color auto="1"/>
      </left>
      <right style="dotted">
        <color auto="1"/>
      </right>
      <top style="dotted">
        <color auto="1"/>
      </top>
      <bottom style="thin">
        <color indexed="64"/>
      </bottom>
      <diagonal/>
    </border>
    <border>
      <left style="dotted">
        <color auto="1"/>
      </left>
      <right style="thin">
        <color indexed="64"/>
      </right>
      <top style="dotted">
        <color auto="1"/>
      </top>
      <bottom style="thin">
        <color indexed="64"/>
      </bottom>
      <diagonal/>
    </border>
    <border>
      <left style="thin">
        <color indexed="64"/>
      </left>
      <right style="thin">
        <color indexed="64"/>
      </right>
      <top/>
      <bottom/>
      <diagonal/>
    </border>
    <border>
      <left style="dotted">
        <color auto="1"/>
      </left>
      <right/>
      <top style="thin">
        <color indexed="64"/>
      </top>
      <bottom style="dotted">
        <color auto="1"/>
      </bottom>
      <diagonal/>
    </border>
    <border>
      <left style="dotted">
        <color auto="1"/>
      </left>
      <right/>
      <top style="dotted">
        <color auto="1"/>
      </top>
      <bottom style="thin">
        <color indexed="64"/>
      </bottom>
      <diagonal/>
    </border>
    <border>
      <left style="dotted">
        <color auto="1"/>
      </left>
      <right style="thick">
        <color auto="1"/>
      </right>
      <top/>
      <bottom style="dotted">
        <color auto="1"/>
      </bottom>
      <diagonal/>
    </border>
    <border>
      <left style="dotted">
        <color auto="1"/>
      </left>
      <right/>
      <top/>
      <bottom style="dotted">
        <color auto="1"/>
      </bottom>
      <diagonal/>
    </border>
    <border>
      <left/>
      <right style="thick">
        <color auto="1"/>
      </right>
      <top/>
      <bottom style="thin">
        <color indexed="64"/>
      </bottom>
      <diagonal/>
    </border>
    <border>
      <left style="dotted">
        <color auto="1"/>
      </left>
      <right style="dotted">
        <color auto="1"/>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right/>
      <top style="thick">
        <color indexed="64"/>
      </top>
      <bottom/>
      <diagonal/>
    </border>
    <border>
      <left style="medium">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top/>
      <bottom style="thick">
        <color indexed="64"/>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medium">
        <color indexed="64"/>
      </right>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dotted">
        <color auto="1"/>
      </left>
      <right style="dotted">
        <color auto="1"/>
      </right>
      <top style="dotted">
        <color auto="1"/>
      </top>
      <bottom style="medium">
        <color indexed="64"/>
      </bottom>
      <diagonal/>
    </border>
    <border>
      <left/>
      <right/>
      <top/>
      <bottom style="hair">
        <color indexed="64"/>
      </bottom>
      <diagonal/>
    </border>
    <border>
      <left/>
      <right style="hair">
        <color indexed="64"/>
      </right>
      <top style="hair">
        <color indexed="64"/>
      </top>
      <bottom/>
      <diagonal/>
    </border>
    <border>
      <left/>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56">
    <xf numFmtId="0" fontId="0" fillId="0" borderId="0"/>
    <xf numFmtId="4" fontId="4"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0" fontId="5" fillId="0" borderId="0"/>
    <xf numFmtId="164"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0" fontId="10" fillId="0" borderId="0"/>
    <xf numFmtId="9" fontId="10" fillId="0" borderId="0" applyFont="0" applyFill="0" applyBorder="0" applyAlignment="0" applyProtection="0"/>
    <xf numFmtId="43" fontId="3" fillId="0" borderId="0" applyFont="0" applyFill="0" applyBorder="0" applyAlignment="0" applyProtection="0"/>
    <xf numFmtId="38" fontId="7" fillId="2" borderId="0" applyNumberFormat="0" applyBorder="0" applyAlignment="0" applyProtection="0"/>
    <xf numFmtId="10" fontId="7" fillId="3" borderId="6" applyNumberFormat="0" applyBorder="0" applyAlignment="0" applyProtection="0"/>
    <xf numFmtId="170" fontId="11" fillId="0" borderId="0"/>
    <xf numFmtId="1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4" fillId="0" borderId="0" applyFont="0" applyFill="0" applyBorder="0" applyAlignment="0" applyProtection="0"/>
    <xf numFmtId="9" fontId="14" fillId="0" borderId="0" applyFont="0" applyFill="0" applyBorder="0" applyAlignment="0" applyProtection="0"/>
    <xf numFmtId="0" fontId="3" fillId="0" borderId="0"/>
    <xf numFmtId="0" fontId="29" fillId="0" borderId="0" applyNumberFormat="0" applyFill="0" applyBorder="0" applyAlignment="0" applyProtection="0"/>
    <xf numFmtId="0" fontId="1" fillId="0" borderId="0"/>
    <xf numFmtId="0" fontId="2" fillId="0" borderId="0"/>
    <xf numFmtId="0" fontId="2" fillId="0" borderId="0"/>
  </cellStyleXfs>
  <cellXfs count="603">
    <xf numFmtId="0" fontId="0" fillId="0" borderId="0" xfId="0"/>
    <xf numFmtId="0" fontId="6" fillId="4" borderId="0" xfId="5" quotePrefix="1" applyFont="1" applyFill="1" applyAlignment="1">
      <alignment horizontal="left"/>
    </xf>
    <xf numFmtId="0" fontId="7" fillId="4" borderId="0" xfId="5" applyFont="1" applyFill="1"/>
    <xf numFmtId="0" fontId="7" fillId="4" borderId="0" xfId="5" applyFont="1" applyFill="1" applyAlignment="1">
      <alignment horizontal="center"/>
    </xf>
    <xf numFmtId="0" fontId="7" fillId="4" borderId="0" xfId="5" applyFont="1" applyFill="1" applyBorder="1"/>
    <xf numFmtId="0" fontId="6" fillId="4" borderId="0" xfId="5" applyFont="1" applyFill="1"/>
    <xf numFmtId="0" fontId="9" fillId="4" borderId="0" xfId="5" quotePrefix="1" applyFont="1" applyFill="1" applyAlignment="1">
      <alignment horizontal="center"/>
    </xf>
    <xf numFmtId="0" fontId="8" fillId="4" borderId="0" xfId="5" quotePrefix="1" applyFont="1" applyFill="1" applyBorder="1" applyAlignment="1">
      <alignment horizontal="left" vertical="center"/>
    </xf>
    <xf numFmtId="0" fontId="8" fillId="4" borderId="0" xfId="5" applyFont="1" applyFill="1"/>
    <xf numFmtId="0" fontId="8" fillId="4" borderId="1" xfId="5" applyFont="1" applyFill="1" applyBorder="1"/>
    <xf numFmtId="0" fontId="8" fillId="4" borderId="0" xfId="5" applyFont="1" applyFill="1" applyAlignment="1">
      <alignment horizontal="center"/>
    </xf>
    <xf numFmtId="0" fontId="8" fillId="4" borderId="0" xfId="5" applyFont="1" applyFill="1" applyBorder="1" applyAlignment="1">
      <alignment horizontal="right"/>
    </xf>
    <xf numFmtId="0" fontId="8" fillId="4" borderId="0" xfId="5" quotePrefix="1" applyFont="1" applyFill="1" applyAlignment="1">
      <alignment horizontal="left" vertical="center"/>
    </xf>
    <xf numFmtId="0" fontId="8" fillId="4" borderId="0" xfId="5" applyFont="1" applyFill="1" applyAlignment="1">
      <alignment vertical="center"/>
    </xf>
    <xf numFmtId="4" fontId="8" fillId="4" borderId="0" xfId="1" applyFont="1" applyFill="1" applyBorder="1"/>
    <xf numFmtId="4" fontId="8" fillId="4" borderId="0" xfId="1" applyFont="1" applyFill="1"/>
    <xf numFmtId="4" fontId="7" fillId="4" borderId="0" xfId="1" applyFont="1" applyFill="1" applyBorder="1"/>
    <xf numFmtId="4" fontId="7" fillId="4" borderId="0" xfId="1" applyFont="1" applyFill="1"/>
    <xf numFmtId="0" fontId="13" fillId="4" borderId="0" xfId="46" applyFont="1" applyFill="1" applyAlignment="1" applyProtection="1">
      <alignment vertical="top"/>
      <protection locked="0"/>
    </xf>
    <xf numFmtId="0" fontId="12" fillId="4" borderId="0" xfId="46" applyFill="1"/>
    <xf numFmtId="1" fontId="8" fillId="4" borderId="1" xfId="5" applyNumberFormat="1" applyFont="1" applyFill="1" applyBorder="1" applyAlignment="1">
      <alignment horizontal="right"/>
    </xf>
    <xf numFmtId="0" fontId="8" fillId="6" borderId="6" xfId="5" applyFont="1" applyFill="1" applyBorder="1" applyAlignment="1">
      <alignment horizontal="center" vertical="center"/>
    </xf>
    <xf numFmtId="0" fontId="7" fillId="4" borderId="8" xfId="5" applyFont="1" applyFill="1" applyBorder="1" applyAlignment="1" applyProtection="1">
      <alignment horizontal="center"/>
      <protection locked="0"/>
    </xf>
    <xf numFmtId="4" fontId="7" fillId="4" borderId="7" xfId="1" applyFont="1" applyFill="1" applyBorder="1" applyProtection="1">
      <protection locked="0"/>
    </xf>
    <xf numFmtId="4" fontId="7" fillId="4" borderId="9" xfId="1" applyFont="1" applyFill="1" applyBorder="1" applyProtection="1">
      <protection locked="0"/>
    </xf>
    <xf numFmtId="0" fontId="7" fillId="4" borderId="8" xfId="5" applyFont="1" applyFill="1" applyBorder="1" applyProtection="1">
      <protection locked="0"/>
    </xf>
    <xf numFmtId="4" fontId="7" fillId="4" borderId="5" xfId="1" applyFont="1" applyFill="1" applyBorder="1" applyProtection="1">
      <protection locked="0"/>
    </xf>
    <xf numFmtId="4" fontId="7" fillId="4" borderId="9" xfId="1" applyFont="1" applyFill="1" applyBorder="1" applyAlignment="1" applyProtection="1">
      <alignment wrapText="1"/>
      <protection locked="0"/>
    </xf>
    <xf numFmtId="0" fontId="7" fillId="4" borderId="13" xfId="5" applyFont="1" applyFill="1" applyBorder="1" applyProtection="1">
      <protection locked="0"/>
    </xf>
    <xf numFmtId="0" fontId="7" fillId="4" borderId="13" xfId="5" applyFont="1" applyFill="1" applyBorder="1" applyAlignment="1" applyProtection="1">
      <alignment horizontal="center"/>
      <protection locked="0"/>
    </xf>
    <xf numFmtId="4" fontId="7" fillId="4" borderId="12" xfId="1" applyFont="1" applyFill="1" applyBorder="1" applyProtection="1">
      <protection locked="0"/>
    </xf>
    <xf numFmtId="0" fontId="8" fillId="7" borderId="6" xfId="5" applyFont="1" applyFill="1" applyBorder="1" applyAlignment="1">
      <alignment horizontal="center" vertical="center"/>
    </xf>
    <xf numFmtId="2" fontId="7" fillId="4" borderId="7" xfId="5" applyNumberFormat="1" applyFont="1" applyFill="1" applyBorder="1" applyProtection="1">
      <protection locked="0"/>
    </xf>
    <xf numFmtId="2" fontId="7" fillId="4" borderId="9" xfId="5" applyNumberFormat="1" applyFont="1" applyFill="1" applyBorder="1" applyProtection="1">
      <protection locked="0"/>
    </xf>
    <xf numFmtId="2" fontId="7" fillId="4" borderId="12" xfId="5" applyNumberFormat="1" applyFont="1" applyFill="1" applyBorder="1" applyProtection="1">
      <protection locked="0"/>
    </xf>
    <xf numFmtId="0" fontId="16" fillId="4" borderId="0" xfId="5" applyFont="1" applyFill="1"/>
    <xf numFmtId="0" fontId="8" fillId="6" borderId="10" xfId="5" applyFont="1" applyFill="1" applyBorder="1" applyAlignment="1" applyProtection="1">
      <alignment vertical="center"/>
      <protection locked="0"/>
    </xf>
    <xf numFmtId="0" fontId="8" fillId="6" borderId="11" xfId="5" quotePrefix="1" applyFont="1" applyFill="1" applyBorder="1" applyAlignment="1" applyProtection="1">
      <alignment horizontal="left" vertical="center"/>
      <protection locked="0"/>
    </xf>
    <xf numFmtId="0" fontId="8" fillId="6" borderId="11" xfId="5" applyFont="1" applyFill="1" applyBorder="1" applyAlignment="1" applyProtection="1">
      <alignment horizontal="center" vertical="center"/>
      <protection locked="0"/>
    </xf>
    <xf numFmtId="4" fontId="8" fillId="6" borderId="11" xfId="1" applyFont="1" applyFill="1" applyBorder="1" applyAlignment="1" applyProtection="1">
      <alignment vertical="center"/>
      <protection locked="0"/>
    </xf>
    <xf numFmtId="4" fontId="8" fillId="6" borderId="10" xfId="1" applyFont="1" applyFill="1" applyBorder="1" applyAlignment="1" applyProtection="1">
      <alignment vertical="center"/>
      <protection locked="0"/>
    </xf>
    <xf numFmtId="0" fontId="7" fillId="4" borderId="0" xfId="5" applyFont="1" applyFill="1" applyAlignment="1">
      <alignment vertical="center"/>
    </xf>
    <xf numFmtId="0" fontId="12" fillId="4" borderId="0" xfId="46" applyFill="1" applyBorder="1"/>
    <xf numFmtId="0" fontId="8" fillId="4" borderId="0" xfId="5" applyFont="1" applyFill="1" applyBorder="1" applyAlignment="1">
      <alignment vertical="center"/>
    </xf>
    <xf numFmtId="0" fontId="7" fillId="4" borderId="0" xfId="5" applyFont="1" applyFill="1" applyBorder="1" applyAlignment="1">
      <alignment vertical="center"/>
    </xf>
    <xf numFmtId="0" fontId="7" fillId="4" borderId="0" xfId="5" applyFont="1" applyFill="1" applyAlignment="1">
      <alignment horizontal="center" vertical="center"/>
    </xf>
    <xf numFmtId="0" fontId="7" fillId="4" borderId="6" xfId="5" applyFont="1" applyFill="1" applyBorder="1" applyAlignment="1">
      <alignment vertical="center"/>
    </xf>
    <xf numFmtId="0" fontId="14" fillId="0" borderId="0" xfId="0" applyFont="1"/>
    <xf numFmtId="0" fontId="21" fillId="4" borderId="0" xfId="0" applyFont="1" applyFill="1" applyBorder="1" applyAlignment="1"/>
    <xf numFmtId="0" fontId="8" fillId="6" borderId="5" xfId="5" applyFont="1" applyFill="1" applyBorder="1" applyAlignment="1">
      <alignment horizontal="center" vertical="center"/>
    </xf>
    <xf numFmtId="0" fontId="8" fillId="7" borderId="5" xfId="5" applyFont="1" applyFill="1" applyBorder="1" applyAlignment="1">
      <alignment horizontal="center" vertical="center"/>
    </xf>
    <xf numFmtId="0" fontId="21" fillId="10" borderId="2" xfId="0" applyFont="1" applyFill="1" applyBorder="1" applyAlignment="1"/>
    <xf numFmtId="0" fontId="21" fillId="10" borderId="6" xfId="0" applyFont="1" applyFill="1" applyBorder="1" applyAlignment="1"/>
    <xf numFmtId="0" fontId="7" fillId="10" borderId="6" xfId="5" applyFont="1" applyFill="1" applyBorder="1" applyAlignment="1">
      <alignment vertical="center"/>
    </xf>
    <xf numFmtId="0" fontId="8" fillId="10" borderId="6" xfId="5" quotePrefix="1" applyFont="1" applyFill="1" applyBorder="1" applyAlignment="1" applyProtection="1">
      <alignment horizontal="center" vertical="center"/>
      <protection locked="0"/>
    </xf>
    <xf numFmtId="0" fontId="8" fillId="10" borderId="2" xfId="5" applyFont="1" applyFill="1" applyBorder="1" applyAlignment="1" applyProtection="1">
      <alignment horizontal="center" vertical="center"/>
      <protection locked="0"/>
    </xf>
    <xf numFmtId="4" fontId="8" fillId="10" borderId="2" xfId="1" applyFont="1" applyFill="1" applyBorder="1" applyAlignment="1" applyProtection="1">
      <alignment horizontal="center" vertical="center"/>
      <protection locked="0"/>
    </xf>
    <xf numFmtId="4" fontId="8" fillId="10" borderId="6" xfId="1" applyFont="1" applyFill="1" applyBorder="1" applyAlignment="1" applyProtection="1">
      <alignment horizontal="centerContinuous" vertical="center"/>
      <protection locked="0"/>
    </xf>
    <xf numFmtId="0" fontId="16" fillId="0" borderId="6" xfId="0" applyFont="1" applyBorder="1" applyAlignment="1" applyProtection="1">
      <alignment horizontal="center" vertical="center"/>
      <protection locked="0"/>
    </xf>
    <xf numFmtId="0" fontId="7" fillId="4" borderId="6" xfId="5" applyFont="1" applyFill="1" applyBorder="1" applyAlignment="1" applyProtection="1">
      <alignment vertical="center"/>
      <protection locked="0"/>
    </xf>
    <xf numFmtId="0" fontId="7" fillId="10" borderId="6" xfId="5" applyFont="1" applyFill="1" applyBorder="1" applyAlignment="1">
      <alignment horizontal="center" vertical="center"/>
    </xf>
    <xf numFmtId="0" fontId="2" fillId="10" borderId="2" xfId="0" applyFont="1" applyFill="1" applyBorder="1" applyAlignment="1">
      <alignment vertical="center"/>
    </xf>
    <xf numFmtId="0" fontId="21" fillId="10" borderId="3" xfId="0" applyFont="1" applyFill="1" applyBorder="1" applyAlignment="1">
      <alignment vertical="center"/>
    </xf>
    <xf numFmtId="0" fontId="19" fillId="10" borderId="2" xfId="0" applyFont="1" applyFill="1" applyBorder="1" applyAlignment="1">
      <alignment vertical="center"/>
    </xf>
    <xf numFmtId="0" fontId="2" fillId="10" borderId="2" xfId="0" applyFont="1" applyFill="1" applyBorder="1" applyAlignment="1">
      <alignment horizontal="center" vertical="center"/>
    </xf>
    <xf numFmtId="0" fontId="18" fillId="10" borderId="2" xfId="0" applyFont="1" applyFill="1" applyBorder="1" applyAlignment="1"/>
    <xf numFmtId="0" fontId="18" fillId="10" borderId="6" xfId="0" applyFont="1" applyFill="1" applyBorder="1" applyAlignment="1"/>
    <xf numFmtId="0" fontId="18" fillId="10" borderId="2" xfId="0" applyFont="1" applyFill="1" applyBorder="1" applyAlignment="1">
      <alignment vertical="center"/>
    </xf>
    <xf numFmtId="0" fontId="18" fillId="10" borderId="6" xfId="0" applyFont="1" applyFill="1" applyBorder="1" applyAlignment="1">
      <alignment vertical="center"/>
    </xf>
    <xf numFmtId="0" fontId="2" fillId="10" borderId="6" xfId="5" applyFont="1" applyFill="1" applyBorder="1" applyAlignment="1">
      <alignment horizontal="center" vertical="center"/>
    </xf>
    <xf numFmtId="0" fontId="2" fillId="4" borderId="6" xfId="5" applyFont="1" applyFill="1" applyBorder="1" applyAlignment="1" applyProtection="1">
      <alignment vertical="center"/>
      <protection locked="0"/>
    </xf>
    <xf numFmtId="0" fontId="14" fillId="0" borderId="25" xfId="0" applyFont="1" applyBorder="1"/>
    <xf numFmtId="0" fontId="14" fillId="0" borderId="29" xfId="0" applyFont="1" applyBorder="1"/>
    <xf numFmtId="0" fontId="14" fillId="0" borderId="28" xfId="0" applyFont="1" applyBorder="1"/>
    <xf numFmtId="0" fontId="22" fillId="0" borderId="28" xfId="0" applyFont="1" applyBorder="1" applyAlignment="1">
      <alignment horizontal="center" vertical="center"/>
    </xf>
    <xf numFmtId="0" fontId="23" fillId="0" borderId="29" xfId="0" applyFont="1" applyBorder="1" applyAlignment="1">
      <alignment horizontal="center" vertical="center"/>
    </xf>
    <xf numFmtId="0" fontId="26" fillId="4" borderId="0" xfId="0" applyFont="1" applyFill="1"/>
    <xf numFmtId="0" fontId="2" fillId="4" borderId="0" xfId="0" applyFont="1" applyFill="1"/>
    <xf numFmtId="0" fontId="16" fillId="10" borderId="15" xfId="0" applyFont="1" applyFill="1" applyBorder="1"/>
    <xf numFmtId="0" fontId="18" fillId="10" borderId="25" xfId="51" applyFont="1" applyFill="1" applyBorder="1" applyAlignment="1" applyProtection="1">
      <alignment horizontal="center" vertical="center" wrapText="1"/>
      <protection hidden="1"/>
    </xf>
    <xf numFmtId="0" fontId="18" fillId="10" borderId="15" xfId="51" applyFont="1" applyFill="1" applyBorder="1" applyAlignment="1" applyProtection="1">
      <alignment horizontal="center" vertical="center" wrapText="1"/>
      <protection hidden="1"/>
    </xf>
    <xf numFmtId="0" fontId="2" fillId="4" borderId="25" xfId="51" applyFont="1" applyFill="1" applyBorder="1" applyAlignment="1">
      <alignment horizontal="center" wrapText="1"/>
    </xf>
    <xf numFmtId="0" fontId="2" fillId="4" borderId="25" xfId="0" applyFont="1" applyFill="1" applyBorder="1" applyAlignment="1">
      <alignment wrapText="1"/>
    </xf>
    <xf numFmtId="0" fontId="2" fillId="4" borderId="21" xfId="0" applyFont="1" applyFill="1" applyBorder="1" applyAlignment="1">
      <alignment wrapText="1"/>
    </xf>
    <xf numFmtId="9" fontId="2" fillId="4" borderId="28" xfId="50" applyFont="1" applyFill="1" applyBorder="1" applyAlignment="1">
      <alignment horizontal="center" wrapText="1"/>
    </xf>
    <xf numFmtId="3" fontId="2" fillId="4" borderId="28" xfId="49" applyNumberFormat="1" applyFont="1" applyFill="1" applyBorder="1" applyAlignment="1">
      <alignment wrapText="1"/>
    </xf>
    <xf numFmtId="3" fontId="2" fillId="4" borderId="27" xfId="49" applyNumberFormat="1" applyFont="1" applyFill="1" applyBorder="1" applyAlignment="1">
      <alignment wrapText="1"/>
    </xf>
    <xf numFmtId="175" fontId="2" fillId="4" borderId="29" xfId="49" applyNumberFormat="1" applyFont="1" applyFill="1" applyBorder="1" applyAlignment="1">
      <alignment horizontal="center" wrapText="1"/>
    </xf>
    <xf numFmtId="3" fontId="2" fillId="4" borderId="29" xfId="49" applyNumberFormat="1" applyFont="1" applyFill="1" applyBorder="1" applyAlignment="1">
      <alignment wrapText="1"/>
    </xf>
    <xf numFmtId="3" fontId="2" fillId="4" borderId="24" xfId="49" applyNumberFormat="1" applyFont="1" applyFill="1" applyBorder="1" applyAlignment="1">
      <alignment wrapText="1"/>
    </xf>
    <xf numFmtId="175" fontId="2" fillId="4" borderId="25" xfId="49" applyNumberFormat="1" applyFont="1" applyFill="1" applyBorder="1" applyAlignment="1">
      <alignment horizontal="center" wrapText="1"/>
    </xf>
    <xf numFmtId="3" fontId="2" fillId="4" borderId="25" xfId="49" applyNumberFormat="1" applyFont="1" applyFill="1" applyBorder="1" applyAlignment="1">
      <alignment wrapText="1"/>
    </xf>
    <xf numFmtId="3" fontId="2" fillId="4" borderId="21" xfId="49" applyNumberFormat="1" applyFont="1" applyFill="1" applyBorder="1" applyAlignment="1">
      <alignment wrapText="1"/>
    </xf>
    <xf numFmtId="175" fontId="2" fillId="4" borderId="28" xfId="49" applyNumberFormat="1" applyFont="1" applyFill="1" applyBorder="1" applyAlignment="1">
      <alignment horizontal="center" wrapText="1"/>
    </xf>
    <xf numFmtId="175" fontId="2" fillId="4" borderId="29" xfId="49" applyNumberFormat="1" applyFont="1" applyFill="1" applyBorder="1" applyAlignment="1">
      <alignment wrapText="1"/>
    </xf>
    <xf numFmtId="175" fontId="2" fillId="4" borderId="24" xfId="49" applyNumberFormat="1" applyFont="1" applyFill="1" applyBorder="1" applyAlignment="1">
      <alignment wrapText="1"/>
    </xf>
    <xf numFmtId="9" fontId="0" fillId="0" borderId="25" xfId="0" applyNumberFormat="1" applyBorder="1"/>
    <xf numFmtId="9" fontId="0" fillId="0" borderId="29" xfId="0" applyNumberFormat="1" applyBorder="1"/>
    <xf numFmtId="0" fontId="18" fillId="10" borderId="2" xfId="0" applyFont="1" applyFill="1" applyBorder="1" applyAlignment="1">
      <alignment horizontal="center" vertical="center"/>
    </xf>
    <xf numFmtId="0" fontId="2" fillId="4" borderId="2" xfId="5" applyFont="1" applyFill="1" applyBorder="1" applyAlignment="1" applyProtection="1">
      <alignment horizontal="left" vertical="center" wrapText="1"/>
      <protection locked="0"/>
    </xf>
    <xf numFmtId="0" fontId="2" fillId="4" borderId="4" xfId="5" applyFont="1" applyFill="1" applyBorder="1" applyAlignment="1" applyProtection="1">
      <alignment horizontal="left" vertical="center" wrapText="1"/>
      <protection locked="0"/>
    </xf>
    <xf numFmtId="0" fontId="7" fillId="12" borderId="0" xfId="5" applyFont="1" applyFill="1"/>
    <xf numFmtId="0" fontId="7" fillId="0" borderId="0" xfId="5" applyFont="1" applyFill="1"/>
    <xf numFmtId="0" fontId="2" fillId="10" borderId="2" xfId="5" applyFont="1" applyFill="1" applyBorder="1" applyAlignment="1">
      <alignment horizontal="left" vertical="center" wrapText="1"/>
    </xf>
    <xf numFmtId="0" fontId="2" fillId="10" borderId="4" xfId="5" applyFont="1" applyFill="1" applyBorder="1" applyAlignment="1">
      <alignment horizontal="left" vertical="center" wrapText="1"/>
    </xf>
    <xf numFmtId="0" fontId="29" fillId="4" borderId="0" xfId="52" applyFill="1"/>
    <xf numFmtId="0" fontId="7" fillId="4" borderId="34" xfId="5" applyFont="1" applyFill="1" applyBorder="1" applyAlignment="1">
      <alignment vertical="center"/>
    </xf>
    <xf numFmtId="0" fontId="7" fillId="4" borderId="37" xfId="5" applyFont="1" applyFill="1" applyBorder="1" applyAlignment="1">
      <alignment vertical="center"/>
    </xf>
    <xf numFmtId="0" fontId="20" fillId="4" borderId="14" xfId="5" applyFont="1" applyFill="1" applyBorder="1"/>
    <xf numFmtId="0" fontId="10" fillId="4" borderId="0" xfId="5" applyFont="1" applyFill="1" applyBorder="1"/>
    <xf numFmtId="0" fontId="10" fillId="4" borderId="0" xfId="5" applyFont="1" applyFill="1"/>
    <xf numFmtId="0" fontId="29" fillId="4" borderId="34" xfId="52" applyFill="1" applyBorder="1" applyAlignment="1">
      <alignment horizontal="center" vertical="center"/>
    </xf>
    <xf numFmtId="0" fontId="7" fillId="4" borderId="39" xfId="5" applyFont="1" applyFill="1" applyBorder="1"/>
    <xf numFmtId="0" fontId="18" fillId="4" borderId="6" xfId="0" applyFont="1" applyFill="1" applyBorder="1" applyAlignment="1">
      <alignment vertical="center"/>
    </xf>
    <xf numFmtId="0" fontId="30" fillId="4" borderId="0" xfId="5" applyFont="1" applyFill="1"/>
    <xf numFmtId="0" fontId="18" fillId="10" borderId="6" xfId="0" applyFont="1" applyFill="1" applyBorder="1" applyAlignment="1">
      <alignment horizontal="center" vertical="center"/>
    </xf>
    <xf numFmtId="0" fontId="2" fillId="10" borderId="2" xfId="5" applyFont="1" applyFill="1" applyBorder="1" applyAlignment="1">
      <alignment horizontal="left" vertical="center" wrapText="1"/>
    </xf>
    <xf numFmtId="0" fontId="7" fillId="4" borderId="2" xfId="5" applyFont="1" applyFill="1" applyBorder="1" applyAlignment="1" applyProtection="1">
      <alignment horizontal="left" vertical="center" wrapText="1"/>
      <protection locked="0"/>
    </xf>
    <xf numFmtId="0" fontId="18" fillId="10" borderId="2" xfId="0" applyFont="1" applyFill="1" applyBorder="1" applyAlignment="1">
      <alignment horizontal="center" vertical="center"/>
    </xf>
    <xf numFmtId="0" fontId="2" fillId="10" borderId="4" xfId="5" applyFont="1" applyFill="1" applyBorder="1" applyAlignment="1">
      <alignment horizontal="left" vertical="center" wrapText="1"/>
    </xf>
    <xf numFmtId="0" fontId="31" fillId="4" borderId="0" xfId="52" applyFont="1" applyFill="1"/>
    <xf numFmtId="0" fontId="18" fillId="10" borderId="3" xfId="0" applyFont="1" applyFill="1" applyBorder="1" applyAlignment="1">
      <alignment vertical="center"/>
    </xf>
    <xf numFmtId="0" fontId="29" fillId="4" borderId="6" xfId="52" quotePrefix="1" applyFill="1" applyBorder="1" applyAlignment="1">
      <alignment vertical="center"/>
    </xf>
    <xf numFmtId="0" fontId="14" fillId="0" borderId="43" xfId="52" applyFont="1" applyBorder="1" applyAlignment="1">
      <alignment horizontal="center" vertical="center"/>
    </xf>
    <xf numFmtId="0" fontId="35" fillId="4" borderId="6" xfId="52" applyFont="1" applyFill="1" applyBorder="1" applyAlignment="1">
      <alignment vertical="center"/>
    </xf>
    <xf numFmtId="0" fontId="35" fillId="4" borderId="6" xfId="52" quotePrefix="1" applyFont="1" applyFill="1" applyBorder="1" applyAlignment="1">
      <alignment vertical="center"/>
    </xf>
    <xf numFmtId="0" fontId="8" fillId="16" borderId="6" xfId="5" applyFont="1" applyFill="1" applyBorder="1"/>
    <xf numFmtId="0" fontId="8" fillId="4" borderId="6" xfId="5" applyFont="1" applyFill="1" applyBorder="1" applyAlignment="1">
      <alignment vertical="center"/>
    </xf>
    <xf numFmtId="0" fontId="8" fillId="4" borderId="6" xfId="5" applyFont="1" applyFill="1" applyBorder="1" applyAlignment="1">
      <alignment vertical="center" wrapText="1"/>
    </xf>
    <xf numFmtId="0" fontId="32" fillId="18" borderId="6" xfId="5" applyFont="1" applyFill="1" applyBorder="1" applyAlignment="1">
      <alignment horizontal="center" vertical="center"/>
    </xf>
    <xf numFmtId="0" fontId="32" fillId="4" borderId="6" xfId="5" applyFont="1" applyFill="1" applyBorder="1" applyAlignment="1">
      <alignment horizontal="left" vertical="center" wrapText="1"/>
    </xf>
    <xf numFmtId="0" fontId="32" fillId="19" borderId="6" xfId="5" applyFont="1" applyFill="1" applyBorder="1" applyAlignment="1">
      <alignment horizontal="center" vertical="center"/>
    </xf>
    <xf numFmtId="0" fontId="0" fillId="4" borderId="0" xfId="0" applyFill="1"/>
    <xf numFmtId="0" fontId="16" fillId="4" borderId="0" xfId="0" applyFont="1" applyFill="1"/>
    <xf numFmtId="0" fontId="8" fillId="4" borderId="0" xfId="5" quotePrefix="1" applyFont="1" applyFill="1"/>
    <xf numFmtId="0" fontId="8" fillId="19" borderId="0" xfId="5" quotePrefix="1" applyFont="1" applyFill="1" applyAlignment="1"/>
    <xf numFmtId="0" fontId="8" fillId="18" borderId="0" xfId="5" quotePrefix="1" applyFont="1" applyFill="1" applyAlignment="1"/>
    <xf numFmtId="0" fontId="0" fillId="12" borderId="0" xfId="0" applyFill="1"/>
    <xf numFmtId="0" fontId="2" fillId="12" borderId="0" xfId="0" applyFont="1" applyFill="1"/>
    <xf numFmtId="0" fontId="7" fillId="10" borderId="46" xfId="5" applyFont="1" applyFill="1" applyBorder="1" applyAlignment="1">
      <alignment horizontal="center" vertical="center"/>
    </xf>
    <xf numFmtId="0" fontId="35" fillId="4" borderId="6" xfId="52" applyFont="1" applyFill="1" applyBorder="1" applyAlignment="1">
      <alignment vertical="center" wrapText="1"/>
    </xf>
    <xf numFmtId="0" fontId="7" fillId="4" borderId="6" xfId="5" applyFont="1" applyFill="1" applyBorder="1" applyAlignment="1" applyProtection="1">
      <alignment horizontal="left" vertical="center"/>
      <protection locked="0"/>
    </xf>
    <xf numFmtId="0" fontId="0" fillId="4" borderId="0" xfId="0" applyFill="1" applyAlignment="1">
      <alignment horizontal="left"/>
    </xf>
    <xf numFmtId="0" fontId="18" fillId="14" borderId="0" xfId="0" applyFont="1" applyFill="1"/>
    <xf numFmtId="0" fontId="7" fillId="15" borderId="36" xfId="5" applyFont="1" applyFill="1" applyBorder="1" applyAlignment="1" applyProtection="1">
      <alignment horizontal="center" vertical="center"/>
      <protection locked="0"/>
    </xf>
    <xf numFmtId="0" fontId="20" fillId="21" borderId="14" xfId="5" applyFont="1" applyFill="1" applyBorder="1"/>
    <xf numFmtId="0" fontId="7" fillId="4" borderId="51" xfId="5" applyFont="1" applyFill="1" applyBorder="1" applyAlignment="1">
      <alignment vertical="center"/>
    </xf>
    <xf numFmtId="0" fontId="29" fillId="4" borderId="51" xfId="52" applyFill="1" applyBorder="1" applyAlignment="1">
      <alignment horizontal="center" vertical="center"/>
    </xf>
    <xf numFmtId="0" fontId="7" fillId="15" borderId="66" xfId="5" applyFont="1" applyFill="1" applyBorder="1" applyAlignment="1" applyProtection="1">
      <alignment horizontal="center" vertical="center"/>
      <protection locked="0"/>
    </xf>
    <xf numFmtId="0" fontId="15" fillId="5" borderId="6" xfId="0" applyFont="1" applyFill="1" applyBorder="1" applyProtection="1">
      <protection locked="0"/>
    </xf>
    <xf numFmtId="0" fontId="0" fillId="4" borderId="6" xfId="0" applyFill="1" applyBorder="1" applyAlignment="1" applyProtection="1">
      <alignment horizontal="center" vertical="center"/>
      <protection locked="0"/>
    </xf>
    <xf numFmtId="0" fontId="14" fillId="4" borderId="6" xfId="0" applyFont="1" applyFill="1" applyBorder="1" applyAlignment="1" applyProtection="1">
      <alignment horizontal="left" vertical="center"/>
      <protection locked="0"/>
    </xf>
    <xf numFmtId="0" fontId="17" fillId="4" borderId="0" xfId="0" applyFont="1" applyFill="1"/>
    <xf numFmtId="0" fontId="15" fillId="8" borderId="0" xfId="0" quotePrefix="1" applyFont="1" applyFill="1" applyAlignment="1">
      <alignment vertical="center"/>
    </xf>
    <xf numFmtId="0" fontId="9" fillId="8" borderId="0" xfId="0" applyFont="1" applyFill="1" applyAlignment="1">
      <alignment vertical="center"/>
    </xf>
    <xf numFmtId="0" fontId="15" fillId="17" borderId="0" xfId="0" quotePrefix="1" applyFont="1" applyFill="1" applyAlignment="1">
      <alignment vertical="center"/>
    </xf>
    <xf numFmtId="0" fontId="9" fillId="17" borderId="0" xfId="0" applyFont="1" applyFill="1" applyAlignment="1">
      <alignment vertical="center"/>
    </xf>
    <xf numFmtId="0" fontId="2" fillId="4" borderId="0" xfId="0" applyFont="1" applyFill="1" applyProtection="1">
      <protection locked="0"/>
    </xf>
    <xf numFmtId="0" fontId="33" fillId="4" borderId="0" xfId="52" applyFont="1" applyFill="1" applyProtection="1">
      <protection locked="0"/>
    </xf>
    <xf numFmtId="1" fontId="2" fillId="4" borderId="54" xfId="0" applyNumberFormat="1" applyFont="1" applyFill="1" applyBorder="1" applyAlignment="1" applyProtection="1">
      <alignment horizontal="center" vertical="center"/>
      <protection locked="0"/>
    </xf>
    <xf numFmtId="0" fontId="2" fillId="4" borderId="55" xfId="0" applyFont="1" applyFill="1" applyBorder="1" applyProtection="1">
      <protection locked="0"/>
    </xf>
    <xf numFmtId="0" fontId="2" fillId="4" borderId="56" xfId="0" applyFont="1" applyFill="1" applyBorder="1" applyProtection="1">
      <protection locked="0"/>
    </xf>
    <xf numFmtId="1" fontId="2" fillId="4" borderId="57" xfId="0" applyNumberFormat="1" applyFont="1" applyFill="1" applyBorder="1" applyAlignment="1" applyProtection="1">
      <alignment horizontal="center" vertical="center"/>
      <protection locked="0"/>
    </xf>
    <xf numFmtId="0" fontId="2" fillId="4" borderId="35" xfId="0" applyFont="1" applyFill="1" applyBorder="1" applyProtection="1">
      <protection locked="0"/>
    </xf>
    <xf numFmtId="0" fontId="2" fillId="4" borderId="58" xfId="0" applyFont="1" applyFill="1" applyBorder="1" applyProtection="1">
      <protection locked="0"/>
    </xf>
    <xf numFmtId="1" fontId="2" fillId="4" borderId="59" xfId="0" applyNumberFormat="1" applyFont="1" applyFill="1" applyBorder="1" applyAlignment="1" applyProtection="1">
      <alignment horizontal="center" vertical="center"/>
      <protection locked="0"/>
    </xf>
    <xf numFmtId="0" fontId="2" fillId="4" borderId="60" xfId="0" applyFont="1" applyFill="1" applyBorder="1" applyProtection="1">
      <protection locked="0"/>
    </xf>
    <xf numFmtId="0" fontId="2" fillId="4" borderId="61" xfId="0" applyFont="1" applyFill="1" applyBorder="1" applyProtection="1">
      <protection locked="0"/>
    </xf>
    <xf numFmtId="43" fontId="2" fillId="4" borderId="0" xfId="49" applyFont="1" applyFill="1" applyProtection="1">
      <protection locked="0"/>
    </xf>
    <xf numFmtId="0" fontId="18" fillId="4" borderId="6" xfId="5" applyFont="1" applyFill="1" applyBorder="1" applyAlignment="1" applyProtection="1">
      <alignment horizontal="left" vertical="center" wrapText="1"/>
      <protection locked="0"/>
    </xf>
    <xf numFmtId="0" fontId="2" fillId="4" borderId="6" xfId="5" applyFont="1" applyFill="1" applyBorder="1" applyAlignment="1" applyProtection="1">
      <alignment horizontal="left" vertical="center" wrapText="1"/>
      <protection locked="0"/>
    </xf>
    <xf numFmtId="0" fontId="7" fillId="4" borderId="4" xfId="5" applyFont="1" applyFill="1" applyBorder="1" applyAlignment="1" applyProtection="1">
      <alignment vertical="center" wrapText="1"/>
      <protection locked="0"/>
    </xf>
    <xf numFmtId="0" fontId="2" fillId="4" borderId="0" xfId="0" applyFont="1" applyFill="1" applyBorder="1"/>
    <xf numFmtId="0" fontId="2" fillId="12" borderId="0" xfId="0" applyFont="1" applyFill="1" applyBorder="1"/>
    <xf numFmtId="0" fontId="2" fillId="4" borderId="0" xfId="5" applyFont="1" applyFill="1" applyBorder="1" applyAlignment="1">
      <alignment horizontal="left" vertical="center" wrapText="1"/>
    </xf>
    <xf numFmtId="0" fontId="7" fillId="4" borderId="0" xfId="5" applyFont="1" applyFill="1" applyBorder="1" applyAlignment="1" applyProtection="1">
      <alignment horizontal="left" vertical="center" wrapText="1"/>
      <protection locked="0"/>
    </xf>
    <xf numFmtId="0" fontId="0" fillId="4" borderId="0" xfId="0" applyFill="1" applyBorder="1"/>
    <xf numFmtId="0" fontId="7" fillId="4" borderId="0" xfId="5" applyFont="1" applyFill="1" applyBorder="1" applyAlignment="1">
      <alignment horizontal="center" vertical="center"/>
    </xf>
    <xf numFmtId="0" fontId="7" fillId="4" borderId="0" xfId="5" applyFont="1" applyFill="1" applyBorder="1" applyAlignment="1" applyProtection="1">
      <alignment vertical="center"/>
      <protection locked="0"/>
    </xf>
    <xf numFmtId="0" fontId="7" fillId="4" borderId="0" xfId="5" applyFont="1" applyFill="1" applyBorder="1" applyAlignment="1" applyProtection="1">
      <alignment horizontal="center" vertical="center"/>
      <protection locked="0"/>
    </xf>
    <xf numFmtId="0" fontId="18" fillId="4" borderId="6" xfId="0" applyFont="1" applyFill="1" applyBorder="1"/>
    <xf numFmtId="0" fontId="18" fillId="10" borderId="6" xfId="0" applyFont="1" applyFill="1" applyBorder="1"/>
    <xf numFmtId="0" fontId="18" fillId="10" borderId="69" xfId="0" applyFont="1" applyFill="1" applyBorder="1"/>
    <xf numFmtId="0" fontId="18" fillId="10" borderId="72" xfId="0" applyFont="1" applyFill="1" applyBorder="1" applyAlignment="1">
      <alignment vertical="center"/>
    </xf>
    <xf numFmtId="0" fontId="7" fillId="4" borderId="71" xfId="5" applyFont="1" applyFill="1" applyBorder="1" applyAlignment="1" applyProtection="1">
      <alignment vertical="center"/>
      <protection locked="0"/>
    </xf>
    <xf numFmtId="0" fontId="8" fillId="4" borderId="76" xfId="5" applyFont="1" applyFill="1" applyBorder="1" applyAlignment="1">
      <alignment vertical="center"/>
    </xf>
    <xf numFmtId="0" fontId="18" fillId="10" borderId="79" xfId="0" applyFont="1" applyFill="1" applyBorder="1" applyAlignment="1">
      <alignment horizontal="center" vertical="center"/>
    </xf>
    <xf numFmtId="0" fontId="18" fillId="10" borderId="80" xfId="0" applyFont="1" applyFill="1" applyBorder="1"/>
    <xf numFmtId="0" fontId="7" fillId="10" borderId="81" xfId="5" applyFont="1" applyFill="1" applyBorder="1" applyAlignment="1">
      <alignment horizontal="center" vertical="center"/>
    </xf>
    <xf numFmtId="0" fontId="7" fillId="10" borderId="83" xfId="5" applyFont="1" applyFill="1" applyBorder="1" applyAlignment="1">
      <alignment horizontal="center" vertical="center"/>
    </xf>
    <xf numFmtId="0" fontId="7" fillId="4" borderId="86" xfId="5" applyFont="1" applyFill="1" applyBorder="1" applyAlignment="1" applyProtection="1">
      <alignment vertical="center"/>
      <protection locked="0"/>
    </xf>
    <xf numFmtId="0" fontId="2" fillId="4" borderId="87" xfId="0" applyFont="1" applyFill="1" applyBorder="1"/>
    <xf numFmtId="0" fontId="2" fillId="4" borderId="76" xfId="0" applyFont="1" applyFill="1" applyBorder="1"/>
    <xf numFmtId="0" fontId="18" fillId="10" borderId="81" xfId="0" applyFont="1" applyFill="1" applyBorder="1" applyAlignment="1">
      <alignment horizontal="center" vertical="center"/>
    </xf>
    <xf numFmtId="0" fontId="7" fillId="10" borderId="93" xfId="5" applyFont="1" applyFill="1" applyBorder="1" applyAlignment="1">
      <alignment horizontal="center" vertical="center"/>
    </xf>
    <xf numFmtId="0" fontId="7" fillId="10" borderId="94" xfId="5" applyFont="1" applyFill="1" applyBorder="1" applyAlignment="1">
      <alignment horizontal="center" vertical="center"/>
    </xf>
    <xf numFmtId="0" fontId="18" fillId="10" borderId="71" xfId="0" applyFont="1" applyFill="1" applyBorder="1" applyAlignment="1">
      <alignment vertical="center"/>
    </xf>
    <xf numFmtId="0" fontId="7" fillId="4" borderId="97" xfId="5" applyFont="1" applyFill="1" applyBorder="1" applyAlignment="1" applyProtection="1">
      <alignment vertical="center"/>
      <protection locked="0"/>
    </xf>
    <xf numFmtId="0" fontId="7" fillId="4" borderId="99" xfId="5" applyFont="1" applyFill="1" applyBorder="1" applyAlignment="1" applyProtection="1">
      <alignment vertical="center"/>
      <protection locked="0"/>
    </xf>
    <xf numFmtId="0" fontId="7" fillId="4" borderId="85" xfId="5" applyFont="1" applyFill="1" applyBorder="1" applyAlignment="1" applyProtection="1">
      <alignment vertical="center" wrapText="1"/>
      <protection locked="0"/>
    </xf>
    <xf numFmtId="0" fontId="7" fillId="4" borderId="6" xfId="5" applyFont="1" applyFill="1" applyBorder="1" applyAlignment="1" applyProtection="1">
      <alignment vertical="center" wrapText="1"/>
      <protection locked="0"/>
    </xf>
    <xf numFmtId="0" fontId="7" fillId="4" borderId="95" xfId="5" applyFont="1" applyFill="1" applyBorder="1" applyAlignment="1" applyProtection="1">
      <alignment vertical="center" wrapText="1"/>
      <protection locked="0"/>
    </xf>
    <xf numFmtId="0" fontId="2" fillId="12" borderId="87" xfId="0" applyFont="1" applyFill="1" applyBorder="1"/>
    <xf numFmtId="0" fontId="36" fillId="4" borderId="0" xfId="0" applyFont="1" applyFill="1"/>
    <xf numFmtId="0" fontId="2" fillId="4" borderId="0" xfId="5" applyFont="1" applyFill="1" applyBorder="1" applyAlignment="1" applyProtection="1">
      <alignment horizontal="left" vertical="center" wrapText="1"/>
      <protection locked="0"/>
    </xf>
    <xf numFmtId="0" fontId="2" fillId="4" borderId="0" xfId="5" applyFont="1" applyFill="1" applyBorder="1" applyAlignment="1" applyProtection="1">
      <alignment vertical="center"/>
      <protection locked="0"/>
    </xf>
    <xf numFmtId="0" fontId="2" fillId="4" borderId="0" xfId="5" applyFont="1" applyFill="1" applyBorder="1" applyAlignment="1">
      <alignment horizontal="center" vertical="center"/>
    </xf>
    <xf numFmtId="0" fontId="16" fillId="4" borderId="0" xfId="0" applyFont="1" applyFill="1" applyBorder="1" applyAlignment="1" applyProtection="1">
      <alignment horizontal="center" vertical="center"/>
      <protection locked="0"/>
    </xf>
    <xf numFmtId="0" fontId="7" fillId="4" borderId="2" xfId="5" applyFont="1" applyFill="1" applyBorder="1" applyAlignment="1" applyProtection="1">
      <alignment horizontal="left" vertical="center" wrapText="1"/>
      <protection locked="0"/>
    </xf>
    <xf numFmtId="0" fontId="18" fillId="10" borderId="2" xfId="0" applyFont="1" applyFill="1" applyBorder="1" applyAlignment="1">
      <alignment horizontal="center" vertical="center"/>
    </xf>
    <xf numFmtId="0" fontId="17" fillId="4" borderId="0" xfId="5" applyFont="1" applyFill="1"/>
    <xf numFmtId="0" fontId="8" fillId="4" borderId="1" xfId="5" applyFont="1" applyFill="1" applyBorder="1" applyAlignment="1">
      <alignment horizontal="left"/>
    </xf>
    <xf numFmtId="0" fontId="8" fillId="4" borderId="67" xfId="5" applyFont="1" applyFill="1" applyBorder="1" applyAlignment="1">
      <alignment horizontal="left"/>
    </xf>
    <xf numFmtId="0" fontId="14" fillId="6" borderId="53" xfId="52" applyFont="1" applyFill="1" applyBorder="1" applyAlignment="1" applyProtection="1">
      <alignment horizontal="center" vertical="center"/>
      <protection locked="0"/>
    </xf>
    <xf numFmtId="0" fontId="7" fillId="6" borderId="66" xfId="5" applyFont="1" applyFill="1" applyBorder="1" applyAlignment="1" applyProtection="1">
      <alignment horizontal="center" vertical="center"/>
      <protection locked="0"/>
    </xf>
    <xf numFmtId="0" fontId="7" fillId="6" borderId="66" xfId="5" applyFont="1" applyFill="1" applyBorder="1" applyAlignment="1" applyProtection="1">
      <alignment vertical="center"/>
      <protection locked="0"/>
    </xf>
    <xf numFmtId="0" fontId="14" fillId="6" borderId="43" xfId="52" applyFont="1" applyFill="1" applyBorder="1" applyAlignment="1" applyProtection="1">
      <alignment horizontal="center" vertical="center"/>
      <protection locked="0"/>
    </xf>
    <xf numFmtId="0" fontId="7" fillId="6" borderId="36" xfId="5" applyFont="1" applyFill="1" applyBorder="1" applyAlignment="1" applyProtection="1">
      <alignment horizontal="center" vertical="center"/>
      <protection locked="0"/>
    </xf>
    <xf numFmtId="0" fontId="7" fillId="6" borderId="36" xfId="5" applyFont="1" applyFill="1" applyBorder="1" applyAlignment="1" applyProtection="1">
      <alignment vertical="center"/>
      <protection locked="0"/>
    </xf>
    <xf numFmtId="0" fontId="8" fillId="6" borderId="36" xfId="5" applyFont="1" applyFill="1" applyBorder="1" applyAlignment="1" applyProtection="1">
      <alignment vertical="center"/>
      <protection locked="0"/>
    </xf>
    <xf numFmtId="0" fontId="18" fillId="17" borderId="68" xfId="46" applyFont="1" applyFill="1" applyBorder="1" applyAlignment="1">
      <alignment horizontal="center" vertical="center" wrapText="1"/>
    </xf>
    <xf numFmtId="0" fontId="38" fillId="12" borderId="0" xfId="0" quotePrefix="1" applyFont="1" applyFill="1" applyAlignment="1">
      <alignment vertical="center" wrapText="1"/>
    </xf>
    <xf numFmtId="0" fontId="38" fillId="4" borderId="0" xfId="0" quotePrefix="1" applyFont="1" applyFill="1" applyAlignment="1">
      <alignment horizontal="center" vertical="center" wrapText="1"/>
    </xf>
    <xf numFmtId="0" fontId="14" fillId="4" borderId="0" xfId="0" quotePrefix="1" applyFont="1" applyFill="1" applyAlignment="1">
      <alignment vertical="center" wrapText="1"/>
    </xf>
    <xf numFmtId="0" fontId="14" fillId="4" borderId="0" xfId="0" quotePrefix="1" applyFont="1" applyFill="1" applyAlignment="1">
      <alignment horizontal="center" vertical="center" wrapText="1"/>
    </xf>
    <xf numFmtId="0" fontId="38" fillId="4" borderId="0" xfId="0" quotePrefix="1" applyFont="1" applyFill="1" applyAlignment="1">
      <alignment vertical="center" wrapText="1"/>
    </xf>
    <xf numFmtId="0" fontId="38" fillId="4" borderId="0" xfId="0" quotePrefix="1" applyFont="1" applyFill="1" applyAlignment="1">
      <alignment horizontal="left" vertical="center" wrapText="1"/>
    </xf>
    <xf numFmtId="0" fontId="38" fillId="4" borderId="0" xfId="0" quotePrefix="1" applyFont="1" applyFill="1"/>
    <xf numFmtId="0" fontId="7" fillId="4" borderId="0" xfId="5" quotePrefix="1" applyFont="1" applyFill="1" applyAlignment="1">
      <alignment vertical="center" wrapText="1"/>
    </xf>
    <xf numFmtId="0" fontId="34" fillId="4" borderId="0" xfId="52" applyFont="1" applyFill="1" applyAlignment="1"/>
    <xf numFmtId="0" fontId="41" fillId="4" borderId="0" xfId="0" applyFont="1" applyFill="1"/>
    <xf numFmtId="0" fontId="41" fillId="4" borderId="6" xfId="0" applyFont="1" applyFill="1" applyBorder="1" applyAlignment="1">
      <alignment horizontal="center" vertical="center"/>
    </xf>
    <xf numFmtId="0" fontId="41" fillId="4" borderId="95" xfId="0" applyFont="1" applyFill="1" applyBorder="1" applyAlignment="1">
      <alignment horizontal="center" vertical="center"/>
    </xf>
    <xf numFmtId="0" fontId="9" fillId="8" borderId="0" xfId="5" quotePrefix="1" applyFont="1" applyFill="1" applyBorder="1" applyProtection="1"/>
    <xf numFmtId="0" fontId="9" fillId="6" borderId="0" xfId="5" quotePrefix="1" applyFont="1" applyFill="1" applyBorder="1" applyAlignment="1" applyProtection="1">
      <alignment horizontal="left" vertical="center"/>
    </xf>
    <xf numFmtId="0" fontId="7" fillId="6" borderId="0" xfId="5" applyFont="1" applyFill="1" applyBorder="1" applyAlignment="1" applyProtection="1">
      <alignment horizontal="center" vertical="center"/>
    </xf>
    <xf numFmtId="0" fontId="37" fillId="15" borderId="0" xfId="5" quotePrefix="1" applyFont="1" applyFill="1" applyBorder="1" applyAlignment="1" applyProtection="1">
      <alignment horizontal="left" vertical="center"/>
    </xf>
    <xf numFmtId="0" fontId="37" fillId="15" borderId="0" xfId="5" quotePrefix="1" applyFont="1" applyFill="1" applyBorder="1" applyAlignment="1" applyProtection="1">
      <alignment horizontal="center" vertical="center"/>
    </xf>
    <xf numFmtId="0" fontId="8" fillId="6" borderId="26" xfId="5" applyFont="1" applyFill="1" applyBorder="1"/>
    <xf numFmtId="0" fontId="8" fillId="6" borderId="27" xfId="5" applyFont="1" applyFill="1" applyBorder="1"/>
    <xf numFmtId="0" fontId="7" fillId="6" borderId="26" xfId="5" applyFont="1" applyFill="1" applyBorder="1"/>
    <xf numFmtId="0" fontId="7" fillId="6" borderId="27" xfId="5" applyFont="1" applyFill="1" applyBorder="1"/>
    <xf numFmtId="0" fontId="7" fillId="6" borderId="26" xfId="5" applyFont="1" applyFill="1" applyBorder="1" applyAlignment="1">
      <alignment vertical="center"/>
    </xf>
    <xf numFmtId="0" fontId="7" fillId="6" borderId="27" xfId="5" applyFont="1" applyFill="1" applyBorder="1" applyAlignment="1">
      <alignment vertical="center"/>
    </xf>
    <xf numFmtId="0" fontId="7" fillId="6" borderId="24" xfId="5" applyFont="1" applyFill="1" applyBorder="1" applyAlignment="1">
      <alignment vertical="center"/>
    </xf>
    <xf numFmtId="0" fontId="8" fillId="6" borderId="26" xfId="5" applyFont="1" applyFill="1" applyBorder="1" applyAlignment="1">
      <alignment vertical="center"/>
    </xf>
    <xf numFmtId="0" fontId="8" fillId="6" borderId="27" xfId="5" applyFont="1" applyFill="1" applyBorder="1" applyAlignment="1">
      <alignment vertical="center"/>
    </xf>
    <xf numFmtId="0" fontId="7" fillId="6" borderId="22" xfId="5" applyFont="1" applyFill="1" applyBorder="1" applyAlignment="1">
      <alignment vertical="center"/>
    </xf>
    <xf numFmtId="0" fontId="18" fillId="6" borderId="35" xfId="46" applyFont="1" applyFill="1" applyBorder="1" applyAlignment="1">
      <alignment horizontal="center" vertical="center" wrapText="1"/>
    </xf>
    <xf numFmtId="0" fontId="17" fillId="17" borderId="26" xfId="5" applyFont="1" applyFill="1" applyBorder="1"/>
    <xf numFmtId="0" fontId="17" fillId="17" borderId="27" xfId="5" applyFont="1" applyFill="1" applyBorder="1"/>
    <xf numFmtId="0" fontId="42" fillId="0" borderId="105" xfId="0" applyFont="1" applyBorder="1" applyAlignment="1">
      <alignment vertical="center"/>
    </xf>
    <xf numFmtId="0" fontId="42" fillId="0" borderId="106" xfId="0" applyFont="1" applyBorder="1" applyAlignment="1">
      <alignment vertical="center"/>
    </xf>
    <xf numFmtId="0" fontId="42" fillId="0" borderId="107" xfId="0" applyFont="1" applyBorder="1" applyAlignment="1">
      <alignment vertical="center"/>
    </xf>
    <xf numFmtId="0" fontId="0" fillId="0" borderId="28" xfId="0" applyBorder="1"/>
    <xf numFmtId="0" fontId="42" fillId="0" borderId="108" xfId="0" applyFont="1" applyBorder="1" applyAlignment="1">
      <alignment vertical="center"/>
    </xf>
    <xf numFmtId="0" fontId="42" fillId="0" borderId="109" xfId="0" applyFont="1" applyBorder="1" applyAlignment="1">
      <alignment vertical="center"/>
    </xf>
    <xf numFmtId="0" fontId="42" fillId="0" borderId="109" xfId="0" applyFont="1" applyFill="1" applyBorder="1" applyAlignment="1">
      <alignment vertical="center"/>
    </xf>
    <xf numFmtId="0" fontId="42" fillId="0" borderId="110" xfId="0" applyFont="1" applyBorder="1" applyAlignment="1">
      <alignment vertical="center"/>
    </xf>
    <xf numFmtId="176" fontId="0" fillId="0" borderId="28" xfId="50" applyNumberFormat="1" applyFont="1" applyBorder="1"/>
    <xf numFmtId="176" fontId="0" fillId="0" borderId="29" xfId="50" applyNumberFormat="1" applyFont="1" applyBorder="1"/>
    <xf numFmtId="0" fontId="0" fillId="0" borderId="25" xfId="0" applyBorder="1"/>
    <xf numFmtId="0" fontId="1" fillId="0" borderId="28" xfId="53" applyBorder="1"/>
    <xf numFmtId="0" fontId="39" fillId="0" borderId="28" xfId="53" applyFont="1" applyBorder="1"/>
    <xf numFmtId="0" fontId="40" fillId="0" borderId="28" xfId="53" applyFont="1" applyBorder="1"/>
    <xf numFmtId="0" fontId="0" fillId="0" borderId="29" xfId="0" applyBorder="1"/>
    <xf numFmtId="0" fontId="44" fillId="6" borderId="33" xfId="5" applyFont="1" applyFill="1" applyBorder="1" applyAlignment="1" applyProtection="1">
      <alignment horizontal="center" vertical="center"/>
      <protection locked="0"/>
    </xf>
    <xf numFmtId="0" fontId="43" fillId="4" borderId="6" xfId="5" applyFont="1" applyFill="1" applyBorder="1" applyAlignment="1" applyProtection="1">
      <alignment horizontal="center" vertical="center"/>
      <protection locked="0"/>
    </xf>
    <xf numFmtId="0" fontId="8" fillId="6" borderId="35" xfId="5" applyFont="1" applyFill="1" applyBorder="1" applyAlignment="1">
      <alignment horizontal="center" vertical="center"/>
    </xf>
    <xf numFmtId="0" fontId="29" fillId="4" borderId="6" xfId="52" quotePrefix="1" applyFill="1" applyBorder="1" applyAlignment="1">
      <alignment vertical="center" wrapText="1"/>
    </xf>
    <xf numFmtId="0" fontId="29" fillId="4" borderId="6" xfId="52" quotePrefix="1" applyFill="1" applyBorder="1" applyAlignment="1">
      <alignment wrapText="1"/>
    </xf>
    <xf numFmtId="0" fontId="7" fillId="4" borderId="6" xfId="5" applyFont="1" applyFill="1" applyBorder="1" applyAlignment="1" applyProtection="1">
      <alignment horizontal="center" vertical="center"/>
      <protection locked="0"/>
    </xf>
    <xf numFmtId="0" fontId="41" fillId="4" borderId="6" xfId="0" applyFont="1" applyFill="1" applyBorder="1" applyAlignment="1" applyProtection="1">
      <alignment horizontal="center" vertical="center"/>
      <protection locked="0"/>
    </xf>
    <xf numFmtId="0" fontId="16" fillId="4" borderId="6" xfId="0" applyFont="1" applyFill="1" applyBorder="1" applyAlignment="1" applyProtection="1">
      <alignment horizontal="center" vertical="center"/>
      <protection locked="0"/>
    </xf>
    <xf numFmtId="0" fontId="8" fillId="10" borderId="6" xfId="5" quotePrefix="1" applyFont="1" applyFill="1" applyBorder="1" applyAlignment="1" applyProtection="1">
      <alignment horizontal="center" vertical="center"/>
    </xf>
    <xf numFmtId="0" fontId="8" fillId="10" borderId="2" xfId="5" applyFont="1" applyFill="1" applyBorder="1" applyAlignment="1" applyProtection="1">
      <alignment horizontal="center" vertical="center"/>
    </xf>
    <xf numFmtId="4" fontId="8" fillId="10" borderId="2" xfId="1" applyFont="1" applyFill="1" applyBorder="1" applyAlignment="1" applyProtection="1">
      <alignment horizontal="center" vertical="center"/>
    </xf>
    <xf numFmtId="4" fontId="8" fillId="10" borderId="6" xfId="1" applyFont="1" applyFill="1" applyBorder="1" applyAlignment="1" applyProtection="1">
      <alignment horizontal="centerContinuous" vertical="center"/>
    </xf>
    <xf numFmtId="0" fontId="8" fillId="6" borderId="10" xfId="5" applyFont="1" applyFill="1" applyBorder="1" applyAlignment="1" applyProtection="1">
      <alignment vertical="center"/>
    </xf>
    <xf numFmtId="0" fontId="8" fillId="6" borderId="11" xfId="5" quotePrefix="1" applyFont="1" applyFill="1" applyBorder="1" applyAlignment="1" applyProtection="1">
      <alignment horizontal="left" vertical="center"/>
    </xf>
    <xf numFmtId="0" fontId="8" fillId="6" borderId="11" xfId="5" applyFont="1" applyFill="1" applyBorder="1" applyAlignment="1" applyProtection="1">
      <alignment horizontal="center" vertical="center"/>
    </xf>
    <xf numFmtId="4" fontId="8" fillId="6" borderId="11" xfId="1" applyFont="1" applyFill="1" applyBorder="1" applyAlignment="1" applyProtection="1">
      <alignment vertical="center"/>
    </xf>
    <xf numFmtId="4" fontId="8" fillId="6" borderId="10" xfId="1" applyFont="1" applyFill="1" applyBorder="1" applyAlignment="1" applyProtection="1">
      <alignment vertical="center"/>
    </xf>
    <xf numFmtId="0" fontId="8" fillId="7" borderId="10" xfId="5" applyFont="1" applyFill="1" applyBorder="1" applyAlignment="1" applyProtection="1">
      <alignment vertical="center"/>
    </xf>
    <xf numFmtId="0" fontId="8" fillId="7" borderId="11" xfId="5" quotePrefix="1" applyFont="1" applyFill="1" applyBorder="1" applyAlignment="1" applyProtection="1">
      <alignment horizontal="left" vertical="center"/>
    </xf>
    <xf numFmtId="0" fontId="8" fillId="7" borderId="11" xfId="5" applyFont="1" applyFill="1" applyBorder="1" applyAlignment="1" applyProtection="1">
      <alignment horizontal="center" vertical="center"/>
    </xf>
    <xf numFmtId="4" fontId="8" fillId="7" borderId="11" xfId="1" applyFont="1" applyFill="1" applyBorder="1" applyAlignment="1" applyProtection="1">
      <alignment vertical="center"/>
    </xf>
    <xf numFmtId="4" fontId="8" fillId="7" borderId="10" xfId="1" applyFont="1" applyFill="1" applyBorder="1" applyAlignment="1" applyProtection="1">
      <alignment vertical="center"/>
    </xf>
    <xf numFmtId="175" fontId="2" fillId="4" borderId="55" xfId="49" applyNumberFormat="1" applyFont="1" applyFill="1" applyBorder="1" applyProtection="1">
      <protection locked="0"/>
    </xf>
    <xf numFmtId="175" fontId="2" fillId="10" borderId="55" xfId="49" applyNumberFormat="1" applyFont="1" applyFill="1" applyBorder="1" applyProtection="1"/>
    <xf numFmtId="175" fontId="2" fillId="10" borderId="55" xfId="49" applyNumberFormat="1" applyFont="1" applyFill="1" applyBorder="1" applyAlignment="1" applyProtection="1">
      <alignment horizontal="right"/>
    </xf>
    <xf numFmtId="175" fontId="2" fillId="4" borderId="35" xfId="49" applyNumberFormat="1" applyFont="1" applyFill="1" applyBorder="1" applyProtection="1">
      <protection locked="0"/>
    </xf>
    <xf numFmtId="175" fontId="2" fillId="10" borderId="35" xfId="49" applyNumberFormat="1" applyFont="1" applyFill="1" applyBorder="1" applyProtection="1"/>
    <xf numFmtId="175" fontId="2" fillId="10" borderId="35" xfId="49" applyNumberFormat="1" applyFont="1" applyFill="1" applyBorder="1" applyAlignment="1" applyProtection="1">
      <alignment horizontal="right"/>
    </xf>
    <xf numFmtId="175" fontId="2" fillId="4" borderId="60" xfId="49" applyNumberFormat="1" applyFont="1" applyFill="1" applyBorder="1" applyProtection="1">
      <protection locked="0"/>
    </xf>
    <xf numFmtId="175" fontId="2" fillId="10" borderId="60" xfId="49" applyNumberFormat="1" applyFont="1" applyFill="1" applyBorder="1" applyProtection="1"/>
    <xf numFmtId="175" fontId="2" fillId="10" borderId="60" xfId="49" applyNumberFormat="1" applyFont="1" applyFill="1" applyBorder="1" applyAlignment="1" applyProtection="1">
      <alignment horizontal="right"/>
    </xf>
    <xf numFmtId="43" fontId="7" fillId="4" borderId="33" xfId="49" applyNumberFormat="1" applyFont="1" applyFill="1" applyBorder="1" applyAlignment="1">
      <alignment vertical="center"/>
    </xf>
    <xf numFmtId="43" fontId="7" fillId="4" borderId="65" xfId="49" applyNumberFormat="1" applyFont="1" applyFill="1" applyBorder="1" applyAlignment="1">
      <alignment vertical="center"/>
    </xf>
    <xf numFmtId="43" fontId="7" fillId="4" borderId="35" xfId="49" applyNumberFormat="1" applyFont="1" applyFill="1" applyBorder="1" applyAlignment="1">
      <alignment vertical="center"/>
    </xf>
    <xf numFmtId="43" fontId="7" fillId="4" borderId="40" xfId="49" applyNumberFormat="1" applyFont="1" applyFill="1" applyBorder="1" applyAlignment="1">
      <alignment vertical="center"/>
    </xf>
    <xf numFmtId="43" fontId="7" fillId="4" borderId="38" xfId="49" applyNumberFormat="1" applyFont="1" applyFill="1" applyBorder="1" applyAlignment="1">
      <alignment vertical="center"/>
    </xf>
    <xf numFmtId="43" fontId="7" fillId="4" borderId="41" xfId="49" applyNumberFormat="1" applyFont="1" applyFill="1" applyBorder="1" applyAlignment="1">
      <alignment vertical="center"/>
    </xf>
    <xf numFmtId="43" fontId="8" fillId="4" borderId="14" xfId="49" applyNumberFormat="1" applyFont="1" applyFill="1" applyBorder="1"/>
    <xf numFmtId="43" fontId="8" fillId="4" borderId="42" xfId="49" applyNumberFormat="1" applyFont="1" applyFill="1" applyBorder="1"/>
    <xf numFmtId="175" fontId="8" fillId="21" borderId="14" xfId="49" applyNumberFormat="1" applyFont="1" applyFill="1" applyBorder="1"/>
    <xf numFmtId="175" fontId="8" fillId="21" borderId="42" xfId="49" applyNumberFormat="1" applyFont="1" applyFill="1" applyBorder="1"/>
    <xf numFmtId="0" fontId="7" fillId="4" borderId="6" xfId="5" applyFont="1" applyFill="1" applyBorder="1" applyAlignment="1">
      <alignment horizontal="left" vertical="center" wrapText="1"/>
    </xf>
    <xf numFmtId="0" fontId="2" fillId="4" borderId="6" xfId="0" applyFont="1" applyFill="1" applyBorder="1" applyAlignment="1" applyProtection="1">
      <alignment vertical="center"/>
      <protection locked="0"/>
    </xf>
    <xf numFmtId="0" fontId="41" fillId="4" borderId="6" xfId="0" applyFont="1" applyFill="1" applyBorder="1" applyAlignment="1" applyProtection="1">
      <alignment horizontal="center" vertical="center" wrapText="1"/>
      <protection locked="0"/>
    </xf>
    <xf numFmtId="0" fontId="2" fillId="4" borderId="6" xfId="0" applyFont="1" applyFill="1" applyBorder="1" applyAlignment="1" applyProtection="1">
      <alignment vertical="center" wrapText="1"/>
      <protection locked="0"/>
    </xf>
    <xf numFmtId="0" fontId="2" fillId="4" borderId="2" xfId="0" applyFont="1" applyFill="1" applyBorder="1" applyAlignment="1" applyProtection="1">
      <alignment horizontal="left" vertical="center"/>
      <protection locked="0"/>
    </xf>
    <xf numFmtId="0" fontId="2" fillId="4" borderId="6" xfId="0" applyFont="1" applyFill="1" applyBorder="1" applyAlignment="1" applyProtection="1">
      <alignment horizontal="left" vertical="center"/>
      <protection locked="0"/>
    </xf>
    <xf numFmtId="0" fontId="7" fillId="4" borderId="6" xfId="5" applyFont="1" applyFill="1" applyBorder="1" applyAlignment="1">
      <alignment vertical="center" wrapText="1"/>
    </xf>
    <xf numFmtId="0" fontId="8" fillId="4" borderId="6" xfId="5" applyFont="1" applyFill="1" applyBorder="1"/>
    <xf numFmtId="0" fontId="7" fillId="4" borderId="6" xfId="5" applyFont="1" applyFill="1" applyBorder="1"/>
    <xf numFmtId="0" fontId="2" fillId="4" borderId="63" xfId="0" applyFont="1" applyFill="1" applyBorder="1" applyAlignment="1" applyProtection="1">
      <alignment wrapText="1"/>
      <protection locked="0"/>
    </xf>
    <xf numFmtId="0" fontId="2" fillId="4" borderId="36" xfId="0" applyFont="1" applyFill="1" applyBorder="1" applyAlignment="1" applyProtection="1">
      <alignment wrapText="1"/>
      <protection locked="0"/>
    </xf>
    <xf numFmtId="0" fontId="2" fillId="4" borderId="64" xfId="0" applyFont="1" applyFill="1" applyBorder="1" applyAlignment="1" applyProtection="1">
      <alignment wrapText="1"/>
      <protection locked="0"/>
    </xf>
    <xf numFmtId="43" fontId="7" fillId="4" borderId="0" xfId="49" applyFont="1" applyFill="1" applyBorder="1" applyAlignment="1">
      <alignment horizontal="center"/>
    </xf>
    <xf numFmtId="0" fontId="0" fillId="4" borderId="6" xfId="0" applyFill="1" applyBorder="1" applyAlignment="1" applyProtection="1">
      <alignment vertical="center"/>
      <protection locked="0"/>
    </xf>
    <xf numFmtId="0" fontId="18" fillId="6" borderId="46" xfId="0" applyFont="1" applyFill="1" applyBorder="1" applyAlignment="1" applyProtection="1">
      <alignment vertical="center"/>
    </xf>
    <xf numFmtId="0" fontId="2" fillId="6" borderId="5" xfId="0" applyFont="1" applyFill="1" applyBorder="1" applyAlignment="1" applyProtection="1">
      <alignment horizontal="center" vertical="center"/>
    </xf>
    <xf numFmtId="0" fontId="18" fillId="20" borderId="46" xfId="0" applyFont="1" applyFill="1" applyBorder="1" applyAlignment="1" applyProtection="1">
      <alignment horizontal="center"/>
    </xf>
    <xf numFmtId="0" fontId="36" fillId="4" borderId="0" xfId="0" applyFont="1" applyFill="1" applyProtection="1"/>
    <xf numFmtId="0" fontId="2" fillId="4" borderId="0" xfId="0" applyFont="1" applyFill="1" applyProtection="1"/>
    <xf numFmtId="0" fontId="0" fillId="23" borderId="6" xfId="0" applyFill="1" applyBorder="1" applyAlignment="1" applyProtection="1">
      <alignment vertical="center" wrapText="1"/>
      <protection locked="0"/>
    </xf>
    <xf numFmtId="0" fontId="0" fillId="23" borderId="6" xfId="0" applyFill="1" applyBorder="1" applyAlignment="1" applyProtection="1">
      <alignment vertical="center"/>
      <protection locked="0"/>
    </xf>
    <xf numFmtId="0" fontId="29" fillId="0" borderId="0" xfId="52" applyAlignment="1">
      <alignment vertical="center"/>
    </xf>
    <xf numFmtId="0" fontId="8" fillId="15" borderId="35" xfId="5" applyFont="1" applyFill="1" applyBorder="1" applyAlignment="1">
      <alignment horizontal="center" vertical="center"/>
    </xf>
    <xf numFmtId="0" fontId="10" fillId="10" borderId="0" xfId="5" applyFont="1" applyFill="1" applyBorder="1"/>
    <xf numFmtId="0" fontId="10" fillId="10" borderId="26" xfId="5" applyFont="1" applyFill="1" applyBorder="1"/>
    <xf numFmtId="0" fontId="10" fillId="10" borderId="27" xfId="5" applyFont="1" applyFill="1" applyBorder="1"/>
    <xf numFmtId="0" fontId="7" fillId="10" borderId="26" xfId="5" applyFont="1" applyFill="1" applyBorder="1"/>
    <xf numFmtId="0" fontId="7" fillId="10" borderId="0" xfId="5" applyFont="1" applyFill="1" applyBorder="1"/>
    <xf numFmtId="0" fontId="7" fillId="10" borderId="27" xfId="5" applyFont="1" applyFill="1" applyBorder="1"/>
    <xf numFmtId="0" fontId="7" fillId="10" borderId="26" xfId="5" applyFont="1" applyFill="1" applyBorder="1" applyAlignment="1">
      <alignment vertical="center"/>
    </xf>
    <xf numFmtId="0" fontId="7" fillId="10" borderId="0" xfId="5" applyFont="1" applyFill="1" applyBorder="1" applyAlignment="1">
      <alignment vertical="center"/>
    </xf>
    <xf numFmtId="0" fontId="7" fillId="10" borderId="27" xfId="5" applyFont="1" applyFill="1" applyBorder="1" applyAlignment="1">
      <alignment vertical="center"/>
    </xf>
    <xf numFmtId="0" fontId="8" fillId="15" borderId="111" xfId="5" applyFont="1" applyFill="1" applyBorder="1" applyAlignment="1">
      <alignment horizontal="center" vertical="center"/>
    </xf>
    <xf numFmtId="14" fontId="2" fillId="24" borderId="0" xfId="54" applyNumberFormat="1" applyFont="1" applyFill="1" applyBorder="1" applyAlignment="1">
      <alignment horizontal="left" vertical="center"/>
    </xf>
    <xf numFmtId="0" fontId="2" fillId="24" borderId="112" xfId="54" applyFont="1" applyFill="1" applyBorder="1" applyAlignment="1">
      <alignment vertical="center"/>
    </xf>
    <xf numFmtId="0" fontId="2" fillId="0" borderId="0" xfId="54" applyFont="1" applyFill="1" applyBorder="1" applyAlignment="1">
      <alignment horizontal="left" vertical="center"/>
    </xf>
    <xf numFmtId="0" fontId="2" fillId="0" borderId="0" xfId="54" applyFont="1" applyFill="1" applyBorder="1" applyAlignment="1">
      <alignment vertical="center"/>
    </xf>
    <xf numFmtId="0" fontId="8" fillId="24" borderId="106" xfId="55" applyNumberFormat="1" applyFont="1" applyFill="1" applyBorder="1" applyAlignment="1" applyProtection="1">
      <alignment horizontal="left" vertical="center"/>
    </xf>
    <xf numFmtId="0" fontId="8" fillId="24" borderId="106" xfId="55" applyNumberFormat="1" applyFont="1" applyFill="1" applyBorder="1" applyAlignment="1" applyProtection="1">
      <alignment horizontal="center" vertical="center"/>
    </xf>
    <xf numFmtId="4" fontId="8" fillId="24" borderId="106" xfId="55" applyNumberFormat="1" applyFont="1" applyFill="1" applyBorder="1" applyAlignment="1" applyProtection="1">
      <alignment horizontal="center" vertical="center"/>
    </xf>
    <xf numFmtId="4" fontId="8" fillId="24" borderId="106" xfId="55" applyNumberFormat="1" applyFont="1" applyFill="1" applyBorder="1" applyAlignment="1" applyProtection="1">
      <alignment horizontal="center" vertical="center" wrapText="1"/>
    </xf>
    <xf numFmtId="0" fontId="2" fillId="0" borderId="0" xfId="55" applyNumberFormat="1" applyFont="1" applyAlignment="1">
      <alignment horizontal="center" vertical="center"/>
    </xf>
    <xf numFmtId="0" fontId="2" fillId="0" borderId="0" xfId="55" applyFont="1" applyAlignment="1">
      <alignment vertical="center"/>
    </xf>
    <xf numFmtId="0" fontId="7" fillId="0" borderId="105" xfId="55" applyNumberFormat="1" applyFont="1" applyBorder="1" applyAlignment="1">
      <alignment horizontal="center" vertical="center"/>
    </xf>
    <xf numFmtId="4" fontId="7" fillId="0" borderId="105" xfId="55" applyNumberFormat="1" applyFont="1" applyBorder="1" applyAlignment="1">
      <alignment horizontal="center" vertical="center"/>
    </xf>
    <xf numFmtId="0" fontId="7" fillId="0" borderId="0" xfId="55" applyFont="1" applyAlignment="1">
      <alignment vertical="center"/>
    </xf>
    <xf numFmtId="0" fontId="7" fillId="0" borderId="106" xfId="55" applyNumberFormat="1" applyFont="1" applyBorder="1" applyAlignment="1" applyProtection="1">
      <alignment horizontal="center" vertical="center"/>
      <protection locked="0"/>
    </xf>
    <xf numFmtId="4" fontId="7" fillId="0" borderId="106" xfId="55" applyNumberFormat="1" applyFont="1" applyBorder="1" applyAlignment="1" applyProtection="1">
      <alignment vertical="center"/>
      <protection locked="0"/>
    </xf>
    <xf numFmtId="4" fontId="8" fillId="0" borderId="106" xfId="55" applyNumberFormat="1" applyFont="1" applyBorder="1" applyAlignment="1" applyProtection="1">
      <alignment vertical="center"/>
      <protection locked="0"/>
    </xf>
    <xf numFmtId="0" fontId="7" fillId="0" borderId="106" xfId="55" applyNumberFormat="1" applyFont="1" applyBorder="1" applyAlignment="1" applyProtection="1">
      <alignment horizontal="left" vertical="center"/>
      <protection locked="0"/>
    </xf>
    <xf numFmtId="4" fontId="7" fillId="4" borderId="106" xfId="55" applyNumberFormat="1" applyFont="1" applyFill="1" applyBorder="1" applyAlignment="1" applyProtection="1">
      <alignment vertical="center"/>
      <protection locked="0"/>
    </xf>
    <xf numFmtId="10" fontId="45" fillId="0" borderId="0" xfId="55" applyNumberFormat="1" applyFont="1" applyAlignment="1">
      <alignment horizontal="right" vertical="center"/>
    </xf>
    <xf numFmtId="4" fontId="7" fillId="4" borderId="107" xfId="55" applyNumberFormat="1" applyFont="1" applyFill="1" applyBorder="1" applyAlignment="1" applyProtection="1">
      <alignment vertical="center"/>
      <protection locked="0"/>
    </xf>
    <xf numFmtId="4" fontId="46" fillId="0" borderId="105" xfId="55" applyNumberFormat="1" applyFont="1" applyBorder="1" applyAlignment="1" applyProtection="1">
      <alignment vertical="center"/>
      <protection locked="0"/>
    </xf>
    <xf numFmtId="0" fontId="7" fillId="0" borderId="0" xfId="55" applyNumberFormat="1" applyFont="1" applyAlignment="1">
      <alignment vertical="center"/>
    </xf>
    <xf numFmtId="14" fontId="7" fillId="0" borderId="117" xfId="55" applyNumberFormat="1" applyFont="1" applyBorder="1" applyAlignment="1">
      <alignment horizontal="center" vertical="center"/>
    </xf>
    <xf numFmtId="0" fontId="8" fillId="0" borderId="118" xfId="55" applyNumberFormat="1" applyFont="1" applyBorder="1" applyAlignment="1">
      <alignment vertical="center"/>
    </xf>
    <xf numFmtId="0" fontId="7" fillId="0" borderId="106" xfId="55" applyNumberFormat="1" applyFont="1" applyBorder="1" applyAlignment="1">
      <alignment horizontal="center" vertical="center"/>
    </xf>
    <xf numFmtId="4" fontId="7" fillId="0" borderId="106" xfId="55" applyNumberFormat="1" applyFont="1" applyBorder="1" applyAlignment="1">
      <alignment vertical="center"/>
    </xf>
    <xf numFmtId="0" fontId="7" fillId="0" borderId="118" xfId="55" applyNumberFormat="1" applyFont="1" applyBorder="1" applyAlignment="1">
      <alignment vertical="center"/>
    </xf>
    <xf numFmtId="4" fontId="8" fillId="0" borderId="106" xfId="55" applyNumberFormat="1" applyFont="1" applyBorder="1" applyAlignment="1">
      <alignment vertical="center"/>
    </xf>
    <xf numFmtId="14" fontId="7" fillId="0" borderId="114" xfId="55" applyNumberFormat="1" applyFont="1" applyBorder="1" applyAlignment="1">
      <alignment horizontal="center" vertical="center"/>
    </xf>
    <xf numFmtId="0" fontId="7" fillId="0" borderId="114" xfId="55" applyNumberFormat="1" applyFont="1" applyBorder="1" applyAlignment="1">
      <alignment vertical="center"/>
    </xf>
    <xf numFmtId="0" fontId="7" fillId="0" borderId="114" xfId="55" applyNumberFormat="1" applyFont="1" applyBorder="1" applyAlignment="1">
      <alignment horizontal="center" vertical="center"/>
    </xf>
    <xf numFmtId="4" fontId="7" fillId="0" borderId="114" xfId="55" applyNumberFormat="1" applyFont="1" applyBorder="1" applyAlignment="1">
      <alignment vertical="center"/>
    </xf>
    <xf numFmtId="4" fontId="8" fillId="0" borderId="114" xfId="55" applyNumberFormat="1" applyFont="1" applyBorder="1" applyAlignment="1">
      <alignment vertical="center"/>
    </xf>
    <xf numFmtId="0" fontId="7" fillId="0" borderId="0" xfId="55" applyNumberFormat="1" applyFont="1" applyBorder="1" applyAlignment="1">
      <alignment vertical="center"/>
    </xf>
    <xf numFmtId="0" fontId="2" fillId="0" borderId="0" xfId="55" applyNumberFormat="1" applyFont="1" applyBorder="1" applyAlignment="1">
      <alignment horizontal="center" vertical="center"/>
    </xf>
    <xf numFmtId="0" fontId="2" fillId="0" borderId="0" xfId="55" applyNumberFormat="1" applyFont="1" applyBorder="1" applyAlignment="1">
      <alignment vertical="center"/>
    </xf>
    <xf numFmtId="4" fontId="2" fillId="0" borderId="0" xfId="55" applyNumberFormat="1" applyFont="1" applyBorder="1" applyAlignment="1">
      <alignment vertical="center"/>
    </xf>
    <xf numFmtId="14" fontId="2" fillId="24" borderId="114" xfId="54" applyNumberFormat="1" applyFont="1" applyFill="1" applyBorder="1" applyAlignment="1">
      <alignment horizontal="left" vertical="center"/>
    </xf>
    <xf numFmtId="1" fontId="2" fillId="24" borderId="114" xfId="54" applyNumberFormat="1" applyFont="1" applyFill="1" applyBorder="1" applyAlignment="1">
      <alignment horizontal="center" vertical="center"/>
    </xf>
    <xf numFmtId="1" fontId="2" fillId="24" borderId="114" xfId="54" applyNumberFormat="1" applyFont="1" applyFill="1" applyBorder="1" applyAlignment="1">
      <alignment horizontal="left" vertical="center"/>
    </xf>
    <xf numFmtId="4" fontId="2" fillId="24" borderId="114" xfId="54" applyNumberFormat="1" applyFont="1" applyFill="1" applyBorder="1" applyAlignment="1">
      <alignment vertical="center"/>
    </xf>
    <xf numFmtId="0" fontId="2" fillId="24" borderId="114" xfId="54" applyFont="1" applyFill="1" applyBorder="1" applyAlignment="1">
      <alignment vertical="center"/>
    </xf>
    <xf numFmtId="4" fontId="2" fillId="24" borderId="113" xfId="55" applyNumberFormat="1" applyFont="1" applyFill="1" applyBorder="1" applyAlignment="1">
      <alignment vertical="center"/>
    </xf>
    <xf numFmtId="0" fontId="2" fillId="0" borderId="0" xfId="55" applyNumberFormat="1" applyFont="1" applyAlignment="1">
      <alignment vertical="center"/>
    </xf>
    <xf numFmtId="1" fontId="2" fillId="24" borderId="0" xfId="54" applyNumberFormat="1" applyFont="1" applyFill="1" applyBorder="1" applyAlignment="1">
      <alignment horizontal="center" vertical="center"/>
    </xf>
    <xf numFmtId="4" fontId="2" fillId="24" borderId="0" xfId="54" applyNumberFormat="1" applyFont="1" applyFill="1" applyBorder="1" applyAlignment="1">
      <alignment vertical="center"/>
    </xf>
    <xf numFmtId="0" fontId="2" fillId="24" borderId="0" xfId="54" applyFont="1" applyFill="1" applyBorder="1" applyAlignment="1">
      <alignment vertical="center"/>
    </xf>
    <xf numFmtId="4" fontId="2" fillId="24" borderId="115" xfId="55" applyNumberFormat="1" applyFont="1" applyFill="1" applyBorder="1" applyAlignment="1">
      <alignment vertical="center"/>
    </xf>
    <xf numFmtId="0" fontId="2" fillId="24" borderId="115" xfId="55" applyNumberFormat="1" applyFont="1" applyFill="1" applyBorder="1" applyAlignment="1">
      <alignment vertical="center"/>
    </xf>
    <xf numFmtId="0" fontId="2" fillId="24" borderId="112" xfId="54" applyFont="1" applyFill="1" applyBorder="1" applyAlignment="1">
      <alignment horizontal="center" vertical="center"/>
    </xf>
    <xf numFmtId="4" fontId="2" fillId="24" borderId="112" xfId="54" applyNumberFormat="1" applyFont="1" applyFill="1" applyBorder="1" applyAlignment="1">
      <alignment vertical="center"/>
    </xf>
    <xf numFmtId="0" fontId="2" fillId="24" borderId="112" xfId="55" applyNumberFormat="1" applyFont="1" applyFill="1" applyBorder="1" applyAlignment="1">
      <alignment vertical="center"/>
    </xf>
    <xf numFmtId="0" fontId="2" fillId="24" borderId="116" xfId="55" applyNumberFormat="1" applyFont="1" applyFill="1" applyBorder="1" applyAlignment="1">
      <alignment vertical="center"/>
    </xf>
    <xf numFmtId="4" fontId="2" fillId="0" borderId="0" xfId="55" applyNumberFormat="1" applyFont="1" applyAlignment="1">
      <alignment vertical="center"/>
    </xf>
    <xf numFmtId="0" fontId="2" fillId="0" borderId="0" xfId="55" applyFont="1" applyAlignment="1">
      <alignment horizontal="center" vertical="center"/>
    </xf>
    <xf numFmtId="0" fontId="2" fillId="0" borderId="0" xfId="55" applyFont="1"/>
    <xf numFmtId="0" fontId="2" fillId="0" borderId="0" xfId="55" applyFont="1" applyAlignment="1">
      <alignment horizontal="center"/>
    </xf>
    <xf numFmtId="0" fontId="2" fillId="0" borderId="0" xfId="55" applyNumberFormat="1" applyFont="1" applyAlignment="1">
      <alignment horizontal="center"/>
    </xf>
    <xf numFmtId="0" fontId="2" fillId="0" borderId="0" xfId="55" applyNumberFormat="1" applyFont="1"/>
    <xf numFmtId="0" fontId="48" fillId="8" borderId="0" xfId="5" applyFont="1" applyFill="1"/>
    <xf numFmtId="0" fontId="7" fillId="8" borderId="0" xfId="5" applyFont="1" applyFill="1"/>
    <xf numFmtId="0" fontId="7" fillId="4" borderId="6" xfId="5" applyFont="1" applyFill="1" applyBorder="1" applyAlignment="1">
      <alignment horizontal="left" vertical="center" wrapText="1"/>
    </xf>
    <xf numFmtId="0" fontId="7" fillId="4" borderId="2" xfId="5" applyFont="1" applyFill="1" applyBorder="1" applyAlignment="1">
      <alignment horizontal="left" vertical="center" wrapText="1"/>
    </xf>
    <xf numFmtId="0" fontId="7" fillId="4" borderId="4" xfId="5" applyFont="1" applyFill="1" applyBorder="1" applyAlignment="1">
      <alignment horizontal="left" vertical="center" wrapText="1"/>
    </xf>
    <xf numFmtId="0" fontId="8" fillId="16" borderId="6" xfId="5" applyFont="1" applyFill="1" applyBorder="1" applyAlignment="1">
      <alignment horizontal="center"/>
    </xf>
    <xf numFmtId="0" fontId="8" fillId="24" borderId="117" xfId="55" applyNumberFormat="1" applyFont="1" applyFill="1" applyBorder="1" applyAlignment="1" applyProtection="1">
      <alignment horizontal="center" vertical="center"/>
    </xf>
    <xf numFmtId="0" fontId="2" fillId="0" borderId="118" xfId="54" applyFont="1" applyBorder="1" applyAlignment="1">
      <alignment horizontal="center" vertical="center"/>
    </xf>
    <xf numFmtId="0" fontId="47" fillId="5" borderId="0" xfId="55" applyFont="1" applyFill="1" applyAlignment="1">
      <alignment horizontal="center" vertical="center"/>
    </xf>
    <xf numFmtId="0" fontId="7" fillId="0" borderId="117" xfId="55" applyFont="1" applyBorder="1" applyAlignment="1">
      <alignment horizontal="center" vertical="center"/>
    </xf>
    <xf numFmtId="0" fontId="7" fillId="0" borderId="118" xfId="55" applyFont="1" applyBorder="1" applyAlignment="1">
      <alignment horizontal="center" vertical="center"/>
    </xf>
    <xf numFmtId="0" fontId="7" fillId="0" borderId="117" xfId="55" applyFont="1" applyBorder="1" applyAlignment="1" applyProtection="1">
      <alignment horizontal="center" vertical="center"/>
      <protection locked="0"/>
    </xf>
    <xf numFmtId="0" fontId="7" fillId="0" borderId="118" xfId="55" applyFont="1" applyBorder="1" applyAlignment="1" applyProtection="1">
      <alignment horizontal="center" vertical="center"/>
      <protection locked="0"/>
    </xf>
    <xf numFmtId="0" fontId="8" fillId="0" borderId="117" xfId="55" applyNumberFormat="1" applyFont="1" applyBorder="1" applyAlignment="1" applyProtection="1">
      <alignment horizontal="left" vertical="center"/>
      <protection locked="0"/>
    </xf>
    <xf numFmtId="0" fontId="8" fillId="0" borderId="118" xfId="55" applyNumberFormat="1" applyFont="1" applyBorder="1" applyAlignment="1" applyProtection="1">
      <alignment horizontal="left" vertical="center"/>
      <protection locked="0"/>
    </xf>
    <xf numFmtId="0" fontId="9" fillId="9" borderId="19" xfId="5" applyFont="1" applyFill="1" applyBorder="1" applyAlignment="1">
      <alignment horizontal="left" vertical="center" wrapText="1"/>
    </xf>
    <xf numFmtId="0" fontId="9" fillId="9" borderId="20" xfId="5" applyFont="1" applyFill="1" applyBorder="1" applyAlignment="1">
      <alignment horizontal="left" vertical="center" wrapText="1"/>
    </xf>
    <xf numFmtId="0" fontId="9" fillId="9" borderId="21" xfId="5" applyFont="1" applyFill="1" applyBorder="1" applyAlignment="1">
      <alignment horizontal="left" vertical="center" wrapText="1"/>
    </xf>
    <xf numFmtId="0" fontId="9" fillId="9" borderId="22" xfId="5" applyFont="1" applyFill="1" applyBorder="1" applyAlignment="1">
      <alignment horizontal="left" vertical="center" wrapText="1"/>
    </xf>
    <xf numFmtId="0" fontId="9" fillId="9" borderId="23" xfId="5" applyFont="1" applyFill="1" applyBorder="1" applyAlignment="1">
      <alignment horizontal="left" vertical="center" wrapText="1"/>
    </xf>
    <xf numFmtId="0" fontId="9" fillId="9" borderId="24" xfId="5" applyFont="1" applyFill="1" applyBorder="1" applyAlignment="1">
      <alignment horizontal="left" vertical="center" wrapText="1"/>
    </xf>
    <xf numFmtId="0" fontId="21" fillId="4" borderId="0" xfId="0" applyFont="1" applyFill="1" applyBorder="1" applyAlignment="1">
      <alignment horizontal="center"/>
    </xf>
    <xf numFmtId="0" fontId="20" fillId="9" borderId="6" xfId="5" applyFont="1" applyFill="1" applyBorder="1" applyAlignment="1">
      <alignment horizontal="center"/>
    </xf>
    <xf numFmtId="0" fontId="21" fillId="10" borderId="2" xfId="0" applyFont="1" applyFill="1" applyBorder="1" applyAlignment="1">
      <alignment horizontal="center"/>
    </xf>
    <xf numFmtId="0" fontId="21" fillId="10" borderId="4" xfId="0" applyFont="1" applyFill="1" applyBorder="1" applyAlignment="1">
      <alignment horizontal="center"/>
    </xf>
    <xf numFmtId="0" fontId="21" fillId="10" borderId="2" xfId="0" applyFont="1" applyFill="1" applyBorder="1" applyAlignment="1">
      <alignment horizontal="left"/>
    </xf>
    <xf numFmtId="0" fontId="21" fillId="10" borderId="3" xfId="0" applyFont="1" applyFill="1" applyBorder="1" applyAlignment="1">
      <alignment horizontal="left"/>
    </xf>
    <xf numFmtId="0" fontId="7" fillId="10" borderId="6" xfId="5" applyFont="1" applyFill="1" applyBorder="1" applyAlignment="1">
      <alignment horizontal="left" vertical="center" wrapText="1"/>
    </xf>
    <xf numFmtId="0" fontId="7" fillId="8" borderId="6" xfId="5" applyFont="1" applyFill="1" applyBorder="1" applyAlignment="1" applyProtection="1">
      <alignment horizontal="left" vertical="center"/>
      <protection locked="0"/>
    </xf>
    <xf numFmtId="0" fontId="18" fillId="17" borderId="33" xfId="46" applyFont="1" applyFill="1" applyBorder="1" applyAlignment="1">
      <alignment horizontal="center" vertical="center" wrapText="1"/>
    </xf>
    <xf numFmtId="0" fontId="18" fillId="17" borderId="60" xfId="46" applyFont="1" applyFill="1" applyBorder="1" applyAlignment="1">
      <alignment horizontal="center" vertical="center" wrapText="1"/>
    </xf>
    <xf numFmtId="0" fontId="18" fillId="17" borderId="44" xfId="46" applyFont="1" applyFill="1" applyBorder="1" applyAlignment="1">
      <alignment horizontal="center" vertical="center" wrapText="1"/>
    </xf>
    <xf numFmtId="0" fontId="18" fillId="17" borderId="0" xfId="46" applyFont="1" applyFill="1" applyBorder="1" applyAlignment="1">
      <alignment horizontal="center" vertical="center" wrapText="1"/>
    </xf>
    <xf numFmtId="0" fontId="18" fillId="17" borderId="45" xfId="46" applyFont="1" applyFill="1" applyBorder="1" applyAlignment="1">
      <alignment horizontal="center" vertical="center" wrapText="1"/>
    </xf>
    <xf numFmtId="0" fontId="18" fillId="17" borderId="52" xfId="46" applyFont="1" applyFill="1" applyBorder="1" applyAlignment="1">
      <alignment horizontal="center" vertical="center" wrapText="1"/>
    </xf>
    <xf numFmtId="0" fontId="18" fillId="17" borderId="68" xfId="46" applyFont="1" applyFill="1" applyBorder="1" applyAlignment="1">
      <alignment horizontal="center" vertical="center" wrapText="1"/>
    </xf>
    <xf numFmtId="0" fontId="18" fillId="10" borderId="0" xfId="5" applyFont="1" applyFill="1" applyBorder="1" applyAlignment="1">
      <alignment horizontal="center" vertical="center"/>
    </xf>
    <xf numFmtId="0" fontId="18" fillId="10" borderId="39" xfId="5" applyFont="1" applyFill="1" applyBorder="1" applyAlignment="1">
      <alignment horizontal="center" vertical="center"/>
    </xf>
    <xf numFmtId="0" fontId="18" fillId="17" borderId="1" xfId="46" applyFont="1" applyFill="1" applyBorder="1" applyAlignment="1">
      <alignment horizontal="center" vertical="center" wrapText="1"/>
    </xf>
    <xf numFmtId="0" fontId="9" fillId="13" borderId="0" xfId="5" applyFont="1" applyFill="1" applyBorder="1" applyAlignment="1">
      <alignment horizontal="center" vertical="center"/>
    </xf>
    <xf numFmtId="0" fontId="8" fillId="18" borderId="19" xfId="5" applyFont="1" applyFill="1" applyBorder="1" applyAlignment="1">
      <alignment horizontal="center" wrapText="1"/>
    </xf>
    <xf numFmtId="0" fontId="8" fillId="18" borderId="20" xfId="5" applyFont="1" applyFill="1" applyBorder="1" applyAlignment="1">
      <alignment horizontal="center" wrapText="1"/>
    </xf>
    <xf numFmtId="0" fontId="8" fillId="18" borderId="21" xfId="5" applyFont="1" applyFill="1" applyBorder="1" applyAlignment="1">
      <alignment horizontal="center" wrapText="1"/>
    </xf>
    <xf numFmtId="0" fontId="8" fillId="18" borderId="22" xfId="5" applyFont="1" applyFill="1" applyBorder="1" applyAlignment="1">
      <alignment horizontal="center" wrapText="1"/>
    </xf>
    <xf numFmtId="0" fontId="8" fillId="18" borderId="23" xfId="5" applyFont="1" applyFill="1" applyBorder="1" applyAlignment="1">
      <alignment horizontal="center" wrapText="1"/>
    </xf>
    <xf numFmtId="0" fontId="8" fillId="18" borderId="24" xfId="5" applyFont="1" applyFill="1" applyBorder="1" applyAlignment="1">
      <alignment horizontal="center" wrapText="1"/>
    </xf>
    <xf numFmtId="175" fontId="7" fillId="4" borderId="6" xfId="49" applyNumberFormat="1" applyFont="1" applyFill="1" applyBorder="1" applyAlignment="1">
      <alignment horizontal="left"/>
    </xf>
    <xf numFmtId="0" fontId="18" fillId="10" borderId="0" xfId="46" applyFont="1" applyFill="1" applyBorder="1" applyAlignment="1">
      <alignment horizontal="center" vertical="center"/>
    </xf>
    <xf numFmtId="0" fontId="18" fillId="10" borderId="39" xfId="46" applyFont="1" applyFill="1" applyBorder="1" applyAlignment="1">
      <alignment horizontal="center" vertical="center"/>
    </xf>
    <xf numFmtId="0" fontId="2" fillId="17" borderId="25" xfId="0" applyFont="1" applyFill="1" applyBorder="1" applyAlignment="1" applyProtection="1">
      <alignment horizontal="left" vertical="top"/>
      <protection locked="0"/>
    </xf>
    <xf numFmtId="0" fontId="2" fillId="17" borderId="28" xfId="0" applyFont="1" applyFill="1" applyBorder="1" applyAlignment="1" applyProtection="1">
      <alignment horizontal="left" vertical="top"/>
      <protection locked="0"/>
    </xf>
    <xf numFmtId="0" fontId="2" fillId="17" borderId="29" xfId="0" applyFont="1" applyFill="1" applyBorder="1" applyAlignment="1" applyProtection="1">
      <alignment horizontal="left" vertical="top"/>
      <protection locked="0"/>
    </xf>
    <xf numFmtId="0" fontId="28" fillId="11" borderId="16" xfId="0" applyFont="1" applyFill="1" applyBorder="1" applyAlignment="1">
      <alignment horizontal="center" vertical="center"/>
    </xf>
    <xf numFmtId="0" fontId="28" fillId="11" borderId="17" xfId="0" applyFont="1" applyFill="1" applyBorder="1" applyAlignment="1">
      <alignment horizontal="center" vertical="center"/>
    </xf>
    <xf numFmtId="0" fontId="28" fillId="11" borderId="18" xfId="0" applyFont="1" applyFill="1" applyBorder="1" applyAlignment="1">
      <alignment horizontal="center" vertical="center"/>
    </xf>
    <xf numFmtId="0" fontId="27" fillId="4" borderId="19" xfId="0" applyFont="1" applyFill="1" applyBorder="1" applyAlignment="1">
      <alignment horizontal="right" vertical="center" wrapText="1"/>
    </xf>
    <xf numFmtId="0" fontId="27" fillId="4" borderId="20" xfId="0" applyFont="1" applyFill="1" applyBorder="1" applyAlignment="1">
      <alignment horizontal="right" vertical="center"/>
    </xf>
    <xf numFmtId="0" fontId="27" fillId="4" borderId="26" xfId="0" applyFont="1" applyFill="1" applyBorder="1" applyAlignment="1">
      <alignment horizontal="right" vertical="center"/>
    </xf>
    <xf numFmtId="0" fontId="27" fillId="4" borderId="0" xfId="0" applyFont="1" applyFill="1" applyBorder="1" applyAlignment="1">
      <alignment horizontal="right" vertical="center"/>
    </xf>
    <xf numFmtId="0" fontId="27" fillId="4" borderId="22" xfId="0" applyFont="1" applyFill="1" applyBorder="1" applyAlignment="1">
      <alignment horizontal="right" vertical="center"/>
    </xf>
    <xf numFmtId="0" fontId="27" fillId="4" borderId="23" xfId="0" applyFont="1" applyFill="1" applyBorder="1" applyAlignment="1">
      <alignment horizontal="right" vertical="center"/>
    </xf>
    <xf numFmtId="9" fontId="20" fillId="8" borderId="21" xfId="50" applyFont="1" applyFill="1" applyBorder="1" applyAlignment="1" applyProtection="1">
      <alignment horizontal="center" vertical="center"/>
      <protection locked="0"/>
    </xf>
    <xf numFmtId="9" fontId="20" fillId="8" borderId="27" xfId="50" applyFont="1" applyFill="1" applyBorder="1" applyAlignment="1" applyProtection="1">
      <alignment horizontal="center" vertical="center"/>
      <protection locked="0"/>
    </xf>
    <xf numFmtId="9" fontId="20" fillId="8" borderId="24" xfId="50" applyFont="1" applyFill="1" applyBorder="1" applyAlignment="1" applyProtection="1">
      <alignment horizontal="center" vertical="center"/>
      <protection locked="0"/>
    </xf>
    <xf numFmtId="0" fontId="16" fillId="6" borderId="19" xfId="0" applyFont="1" applyFill="1" applyBorder="1" applyAlignment="1">
      <alignment horizontal="center" vertical="center"/>
    </xf>
    <xf numFmtId="0" fontId="16" fillId="6" borderId="20" xfId="0" applyFont="1" applyFill="1" applyBorder="1" applyAlignment="1">
      <alignment horizontal="center" vertical="center"/>
    </xf>
    <xf numFmtId="0" fontId="16" fillId="6" borderId="22" xfId="0" applyFont="1" applyFill="1" applyBorder="1" applyAlignment="1">
      <alignment horizontal="center" vertical="center"/>
    </xf>
    <xf numFmtId="0" fontId="16" fillId="6" borderId="23" xfId="0" applyFont="1" applyFill="1" applyBorder="1" applyAlignment="1">
      <alignment horizontal="center" vertical="center"/>
    </xf>
    <xf numFmtId="3" fontId="16" fillId="11" borderId="21" xfId="51" applyNumberFormat="1" applyFont="1" applyFill="1" applyBorder="1" applyAlignment="1">
      <alignment horizontal="center" vertical="center" wrapText="1"/>
    </xf>
    <xf numFmtId="3" fontId="16" fillId="11" borderId="24" xfId="51" applyNumberFormat="1" applyFont="1" applyFill="1" applyBorder="1" applyAlignment="1">
      <alignment horizontal="center" vertical="center" wrapText="1"/>
    </xf>
    <xf numFmtId="0" fontId="27" fillId="4" borderId="19" xfId="0" applyFont="1" applyFill="1" applyBorder="1" applyAlignment="1">
      <alignment horizontal="right" vertical="center"/>
    </xf>
    <xf numFmtId="0" fontId="20" fillId="8" borderId="25" xfId="0" applyFont="1" applyFill="1" applyBorder="1" applyAlignment="1" applyProtection="1">
      <alignment horizontal="center" vertical="center" wrapText="1"/>
      <protection locked="0"/>
    </xf>
    <xf numFmtId="0" fontId="20" fillId="8" borderId="28" xfId="0" applyFont="1" applyFill="1" applyBorder="1" applyAlignment="1" applyProtection="1">
      <alignment horizontal="center" vertical="center" wrapText="1"/>
      <protection locked="0"/>
    </xf>
    <xf numFmtId="0" fontId="20" fillId="8" borderId="29" xfId="0" applyFont="1" applyFill="1" applyBorder="1" applyAlignment="1" applyProtection="1">
      <alignment horizontal="center" vertical="center" wrapText="1"/>
      <protection locked="0"/>
    </xf>
    <xf numFmtId="0" fontId="18" fillId="0" borderId="26" xfId="0" applyFont="1" applyBorder="1" applyAlignment="1">
      <alignment vertical="center" wrapText="1"/>
    </xf>
    <xf numFmtId="0" fontId="2" fillId="0" borderId="27" xfId="0" applyFont="1" applyBorder="1" applyAlignment="1">
      <alignment vertical="center"/>
    </xf>
    <xf numFmtId="0" fontId="2" fillId="0" borderId="26" xfId="0" applyFont="1" applyBorder="1" applyAlignment="1">
      <alignment vertical="center"/>
    </xf>
    <xf numFmtId="0" fontId="2" fillId="0" borderId="22" xfId="0" applyFont="1" applyBorder="1" applyAlignment="1">
      <alignment vertical="center"/>
    </xf>
    <xf numFmtId="0" fontId="2" fillId="0" borderId="24" xfId="0" applyFont="1" applyBorder="1" applyAlignment="1">
      <alignment vertical="center"/>
    </xf>
    <xf numFmtId="0" fontId="18" fillId="10" borderId="16" xfId="51" applyNumberFormat="1" applyFont="1" applyFill="1" applyBorder="1" applyAlignment="1" applyProtection="1">
      <alignment horizontal="left" vertical="center" wrapText="1"/>
      <protection hidden="1"/>
    </xf>
    <xf numFmtId="0" fontId="18" fillId="10" borderId="17" xfId="51" applyNumberFormat="1" applyFont="1" applyFill="1" applyBorder="1" applyAlignment="1" applyProtection="1">
      <alignment horizontal="left" vertical="center" wrapText="1"/>
      <protection hidden="1"/>
    </xf>
    <xf numFmtId="0" fontId="18" fillId="10" borderId="16" xfId="51" applyFont="1" applyFill="1" applyBorder="1" applyAlignment="1" applyProtection="1">
      <alignment horizontal="center" vertical="center" wrapText="1"/>
      <protection hidden="1"/>
    </xf>
    <xf numFmtId="0" fontId="18" fillId="10" borderId="18" xfId="51" applyFont="1" applyFill="1" applyBorder="1" applyAlignment="1" applyProtection="1">
      <alignment horizontal="center" vertical="center" wrapText="1"/>
      <protection hidden="1"/>
    </xf>
    <xf numFmtId="3" fontId="20" fillId="8" borderId="19" xfId="50" applyNumberFormat="1" applyFont="1" applyFill="1" applyBorder="1" applyAlignment="1" applyProtection="1">
      <alignment horizontal="center" vertical="center" wrapText="1"/>
      <protection locked="0"/>
    </xf>
    <xf numFmtId="3" fontId="20" fillId="8" borderId="21" xfId="50" applyNumberFormat="1" applyFont="1" applyFill="1" applyBorder="1" applyAlignment="1" applyProtection="1">
      <alignment horizontal="center" vertical="center" wrapText="1"/>
      <protection locked="0"/>
    </xf>
    <xf numFmtId="3" fontId="20" fillId="8" borderId="26" xfId="50" applyNumberFormat="1" applyFont="1" applyFill="1" applyBorder="1" applyAlignment="1" applyProtection="1">
      <alignment horizontal="center" vertical="center" wrapText="1"/>
      <protection locked="0"/>
    </xf>
    <xf numFmtId="3" fontId="20" fillId="8" borderId="27" xfId="50" applyNumberFormat="1" applyFont="1" applyFill="1" applyBorder="1" applyAlignment="1" applyProtection="1">
      <alignment horizontal="center" vertical="center" wrapText="1"/>
      <protection locked="0"/>
    </xf>
    <xf numFmtId="3" fontId="20" fillId="8" borderId="22" xfId="50" applyNumberFormat="1" applyFont="1" applyFill="1" applyBorder="1" applyAlignment="1" applyProtection="1">
      <alignment horizontal="center" vertical="center" wrapText="1"/>
      <protection locked="0"/>
    </xf>
    <xf numFmtId="3" fontId="20" fillId="8" borderId="24" xfId="50" applyNumberFormat="1" applyFont="1" applyFill="1" applyBorder="1" applyAlignment="1" applyProtection="1">
      <alignment horizontal="center" vertical="center" wrapText="1"/>
      <protection locked="0"/>
    </xf>
    <xf numFmtId="10" fontId="20" fillId="8" borderId="25" xfId="50" applyNumberFormat="1" applyFont="1" applyFill="1" applyBorder="1" applyAlignment="1" applyProtection="1">
      <alignment horizontal="center" vertical="center" wrapText="1"/>
      <protection locked="0"/>
    </xf>
    <xf numFmtId="10" fontId="20" fillId="8" borderId="28" xfId="50" applyNumberFormat="1" applyFont="1" applyFill="1" applyBorder="1" applyAlignment="1" applyProtection="1">
      <alignment horizontal="center" vertical="center" wrapText="1"/>
      <protection locked="0"/>
    </xf>
    <xf numFmtId="10" fontId="20" fillId="8" borderId="29" xfId="50" applyNumberFormat="1" applyFont="1" applyFill="1" applyBorder="1" applyAlignment="1" applyProtection="1">
      <alignment horizontal="center" vertical="center" wrapText="1"/>
      <protection locked="0"/>
    </xf>
    <xf numFmtId="0" fontId="18" fillId="0" borderId="19" xfId="0" applyFont="1" applyBorder="1" applyAlignment="1">
      <alignment vertical="center" wrapText="1"/>
    </xf>
    <xf numFmtId="0" fontId="18" fillId="0" borderId="21" xfId="0" applyFont="1" applyBorder="1" applyAlignment="1">
      <alignment vertical="center" wrapText="1"/>
    </xf>
    <xf numFmtId="0" fontId="18" fillId="0" borderId="27" xfId="0" applyFont="1" applyBorder="1" applyAlignment="1">
      <alignment vertical="center" wrapText="1"/>
    </xf>
    <xf numFmtId="0" fontId="18" fillId="0" borderId="22" xfId="0" applyFont="1" applyBorder="1" applyAlignment="1">
      <alignment vertical="center" wrapText="1"/>
    </xf>
    <xf numFmtId="0" fontId="18" fillId="0" borderId="24" xfId="0" applyFont="1" applyBorder="1" applyAlignment="1">
      <alignment vertical="center" wrapText="1"/>
    </xf>
    <xf numFmtId="0" fontId="2" fillId="0" borderId="21" xfId="0" applyFont="1" applyBorder="1" applyAlignment="1">
      <alignment vertical="center"/>
    </xf>
    <xf numFmtId="0" fontId="16" fillId="6" borderId="19" xfId="51" applyFont="1" applyFill="1" applyBorder="1" applyAlignment="1" applyProtection="1">
      <alignment horizontal="center" vertical="center" wrapText="1"/>
      <protection hidden="1"/>
    </xf>
    <xf numFmtId="0" fontId="16" fillId="6" borderId="20" xfId="51" applyFont="1" applyFill="1" applyBorder="1" applyAlignment="1" applyProtection="1">
      <alignment horizontal="center" vertical="center" wrapText="1"/>
      <protection hidden="1"/>
    </xf>
    <xf numFmtId="0" fontId="16" fillId="6" borderId="22" xfId="51" applyFont="1" applyFill="1" applyBorder="1" applyAlignment="1" applyProtection="1">
      <alignment horizontal="center" vertical="center" wrapText="1"/>
      <protection hidden="1"/>
    </xf>
    <xf numFmtId="0" fontId="16" fillId="6" borderId="23" xfId="51" applyFont="1" applyFill="1" applyBorder="1" applyAlignment="1" applyProtection="1">
      <alignment horizontal="center" vertical="center" wrapText="1"/>
      <protection hidden="1"/>
    </xf>
    <xf numFmtId="0" fontId="34" fillId="4" borderId="0" xfId="52" applyFont="1" applyFill="1" applyAlignment="1">
      <alignment horizontal="center"/>
    </xf>
    <xf numFmtId="0" fontId="7" fillId="4" borderId="80" xfId="5" applyFont="1" applyFill="1" applyBorder="1" applyAlignment="1" applyProtection="1">
      <alignment horizontal="center" vertical="center"/>
      <protection locked="0"/>
    </xf>
    <xf numFmtId="0" fontId="7" fillId="4" borderId="96" xfId="5" applyFont="1" applyFill="1" applyBorder="1" applyAlignment="1" applyProtection="1">
      <alignment horizontal="center" vertical="center"/>
      <protection locked="0"/>
    </xf>
    <xf numFmtId="0" fontId="2" fillId="10" borderId="6" xfId="5" applyFont="1" applyFill="1" applyBorder="1" applyAlignment="1">
      <alignment horizontal="left" vertical="center" wrapText="1"/>
    </xf>
    <xf numFmtId="0" fontId="2" fillId="10" borderId="95" xfId="5" applyFont="1" applyFill="1" applyBorder="1" applyAlignment="1">
      <alignment horizontal="left" vertical="center" wrapText="1"/>
    </xf>
    <xf numFmtId="0" fontId="7" fillId="4" borderId="69" xfId="5" applyFont="1" applyFill="1" applyBorder="1" applyAlignment="1" applyProtection="1">
      <alignment horizontal="center" vertical="center"/>
      <protection locked="0"/>
    </xf>
    <xf numFmtId="0" fontId="7" fillId="4" borderId="100" xfId="5" applyFont="1" applyFill="1" applyBorder="1" applyAlignment="1" applyProtection="1">
      <alignment horizontal="center" vertical="center"/>
      <protection locked="0"/>
    </xf>
    <xf numFmtId="0" fontId="7" fillId="4" borderId="6" xfId="5" applyFont="1" applyFill="1" applyBorder="1" applyAlignment="1" applyProtection="1">
      <alignment horizontal="center" vertical="center"/>
      <protection locked="0"/>
    </xf>
    <xf numFmtId="0" fontId="7" fillId="4" borderId="95" xfId="5" applyFont="1" applyFill="1" applyBorder="1" applyAlignment="1" applyProtection="1">
      <alignment horizontal="center" vertical="center"/>
      <protection locked="0"/>
    </xf>
    <xf numFmtId="0" fontId="18" fillId="10" borderId="2" xfId="0" applyFont="1" applyFill="1" applyBorder="1" applyAlignment="1">
      <alignment horizontal="left" vertical="center"/>
    </xf>
    <xf numFmtId="0" fontId="18" fillId="10" borderId="4" xfId="0" applyFont="1" applyFill="1" applyBorder="1" applyAlignment="1">
      <alignment horizontal="left" vertical="center"/>
    </xf>
    <xf numFmtId="0" fontId="7" fillId="4" borderId="62" xfId="5" applyFont="1" applyFill="1" applyBorder="1" applyAlignment="1" applyProtection="1">
      <alignment horizontal="center" vertical="center"/>
      <protection locked="0"/>
    </xf>
    <xf numFmtId="0" fontId="7" fillId="4" borderId="89" xfId="5" applyFont="1" applyFill="1" applyBorder="1" applyAlignment="1" applyProtection="1">
      <alignment horizontal="center" vertical="center"/>
      <protection locked="0"/>
    </xf>
    <xf numFmtId="0" fontId="7" fillId="4" borderId="82" xfId="5" applyFont="1" applyFill="1" applyBorder="1" applyAlignment="1" applyProtection="1">
      <alignment horizontal="center" vertical="center"/>
      <protection locked="0"/>
    </xf>
    <xf numFmtId="0" fontId="7" fillId="4" borderId="90" xfId="5" applyFont="1" applyFill="1" applyBorder="1" applyAlignment="1" applyProtection="1">
      <alignment horizontal="center" vertical="center"/>
      <protection locked="0"/>
    </xf>
    <xf numFmtId="0" fontId="18" fillId="10" borderId="6" xfId="0" applyFont="1" applyFill="1" applyBorder="1" applyAlignment="1">
      <alignment horizontal="left" vertical="center"/>
    </xf>
    <xf numFmtId="0" fontId="18" fillId="10" borderId="98" xfId="0" applyFont="1" applyFill="1" applyBorder="1" applyAlignment="1">
      <alignment horizontal="center"/>
    </xf>
    <xf numFmtId="0" fontId="18" fillId="10" borderId="91" xfId="0" applyFont="1" applyFill="1" applyBorder="1" applyAlignment="1">
      <alignment horizontal="center"/>
    </xf>
    <xf numFmtId="0" fontId="18" fillId="10" borderId="92" xfId="0" applyFont="1" applyFill="1" applyBorder="1" applyAlignment="1">
      <alignment horizontal="center"/>
    </xf>
    <xf numFmtId="0" fontId="18" fillId="10" borderId="46" xfId="0" applyFont="1" applyFill="1" applyBorder="1" applyAlignment="1">
      <alignment horizontal="left" vertical="center"/>
    </xf>
    <xf numFmtId="0" fontId="18" fillId="10" borderId="31" xfId="0" applyFont="1" applyFill="1" applyBorder="1" applyAlignment="1">
      <alignment horizontal="left" vertical="center"/>
    </xf>
    <xf numFmtId="0" fontId="7" fillId="4" borderId="70" xfId="5" applyFont="1" applyFill="1" applyBorder="1" applyAlignment="1" applyProtection="1">
      <alignment horizontal="center" vertical="center"/>
      <protection locked="0"/>
    </xf>
    <xf numFmtId="0" fontId="7" fillId="4" borderId="88" xfId="5" applyFont="1" applyFill="1" applyBorder="1" applyAlignment="1" applyProtection="1">
      <alignment horizontal="center" vertical="center"/>
      <protection locked="0"/>
    </xf>
    <xf numFmtId="0" fontId="8" fillId="18" borderId="73" xfId="5" applyFont="1" applyFill="1" applyBorder="1" applyAlignment="1">
      <alignment horizontal="center" vertical="center"/>
    </xf>
    <xf numFmtId="0" fontId="8" fillId="18" borderId="74" xfId="5" applyFont="1" applyFill="1" applyBorder="1" applyAlignment="1">
      <alignment horizontal="center" vertical="center"/>
    </xf>
    <xf numFmtId="0" fontId="8" fillId="18" borderId="75" xfId="5" applyFont="1" applyFill="1" applyBorder="1" applyAlignment="1">
      <alignment horizontal="center" vertical="center"/>
    </xf>
    <xf numFmtId="0" fontId="2" fillId="10" borderId="2" xfId="5" applyFont="1" applyFill="1" applyBorder="1" applyAlignment="1">
      <alignment horizontal="left" vertical="center" wrapText="1"/>
    </xf>
    <xf numFmtId="0" fontId="2" fillId="10" borderId="4" xfId="5" applyFont="1" applyFill="1" applyBorder="1" applyAlignment="1">
      <alignment horizontal="left" vertical="center" wrapText="1"/>
    </xf>
    <xf numFmtId="0" fontId="8" fillId="18" borderId="103" xfId="5" applyFont="1" applyFill="1" applyBorder="1" applyAlignment="1">
      <alignment horizontal="center" vertical="center"/>
    </xf>
    <xf numFmtId="0" fontId="8" fillId="18" borderId="91" xfId="5" applyFont="1" applyFill="1" applyBorder="1" applyAlignment="1">
      <alignment horizontal="center" vertical="center"/>
    </xf>
    <xf numFmtId="0" fontId="8" fillId="18" borderId="104" xfId="5" applyFont="1" applyFill="1" applyBorder="1" applyAlignment="1">
      <alignment horizontal="center" vertical="center"/>
    </xf>
    <xf numFmtId="0" fontId="2" fillId="10" borderId="84" xfId="5" applyFont="1" applyFill="1" applyBorder="1" applyAlignment="1">
      <alignment horizontal="left" vertical="center" wrapText="1"/>
    </xf>
    <xf numFmtId="0" fontId="2" fillId="10" borderId="85" xfId="5" applyFont="1" applyFill="1" applyBorder="1" applyAlignment="1">
      <alignment horizontal="left" vertical="center" wrapText="1"/>
    </xf>
    <xf numFmtId="0" fontId="18" fillId="10" borderId="77" xfId="0" applyFont="1" applyFill="1" applyBorder="1" applyAlignment="1">
      <alignment horizontal="center"/>
    </xf>
    <xf numFmtId="0" fontId="18" fillId="10" borderId="74" xfId="0" applyFont="1" applyFill="1" applyBorder="1" applyAlignment="1">
      <alignment horizontal="center"/>
    </xf>
    <xf numFmtId="0" fontId="18" fillId="10" borderId="78" xfId="0" applyFont="1" applyFill="1" applyBorder="1" applyAlignment="1">
      <alignment horizontal="center"/>
    </xf>
    <xf numFmtId="0" fontId="27" fillId="14" borderId="87" xfId="5" applyFont="1" applyFill="1" applyBorder="1" applyAlignment="1">
      <alignment horizontal="center"/>
    </xf>
    <xf numFmtId="0" fontId="18" fillId="14" borderId="102" xfId="0" applyFont="1" applyFill="1" applyBorder="1" applyAlignment="1">
      <alignment horizontal="center"/>
    </xf>
    <xf numFmtId="0" fontId="18" fillId="14" borderId="89" xfId="0" applyFont="1" applyFill="1" applyBorder="1" applyAlignment="1">
      <alignment horizontal="center"/>
    </xf>
    <xf numFmtId="0" fontId="18" fillId="14" borderId="101" xfId="0" applyFont="1" applyFill="1" applyBorder="1" applyAlignment="1">
      <alignment horizontal="center"/>
    </xf>
    <xf numFmtId="0" fontId="2" fillId="10" borderId="2" xfId="0" applyFont="1" applyFill="1" applyBorder="1" applyAlignment="1">
      <alignment horizontal="left" vertical="center" wrapText="1"/>
    </xf>
    <xf numFmtId="0" fontId="2" fillId="10" borderId="4" xfId="0" applyFont="1" applyFill="1" applyBorder="1" applyAlignment="1">
      <alignment horizontal="left" vertical="center" wrapText="1"/>
    </xf>
    <xf numFmtId="0" fontId="31" fillId="4" borderId="0" xfId="52" applyFont="1" applyFill="1" applyAlignment="1">
      <alignment horizontal="left"/>
    </xf>
    <xf numFmtId="0" fontId="33" fillId="4" borderId="0" xfId="52" applyFont="1" applyFill="1" applyAlignment="1" applyProtection="1">
      <alignment horizontal="left"/>
    </xf>
    <xf numFmtId="0" fontId="18" fillId="20" borderId="2" xfId="0" applyFont="1" applyFill="1" applyBorder="1" applyAlignment="1" applyProtection="1">
      <alignment horizontal="center"/>
    </xf>
    <xf numFmtId="0" fontId="18" fillId="20" borderId="3" xfId="0" applyFont="1" applyFill="1" applyBorder="1" applyAlignment="1" applyProtection="1">
      <alignment horizontal="center"/>
    </xf>
    <xf numFmtId="0" fontId="18" fillId="20" borderId="4" xfId="0" applyFont="1" applyFill="1" applyBorder="1" applyAlignment="1" applyProtection="1">
      <alignment horizontal="center"/>
    </xf>
    <xf numFmtId="0" fontId="9" fillId="20" borderId="2" xfId="0" applyFont="1" applyFill="1" applyBorder="1" applyAlignment="1" applyProtection="1">
      <alignment horizontal="center"/>
    </xf>
    <xf numFmtId="0" fontId="9" fillId="20" borderId="3" xfId="0" applyFont="1" applyFill="1" applyBorder="1" applyAlignment="1" applyProtection="1">
      <alignment horizontal="center"/>
    </xf>
    <xf numFmtId="0" fontId="9" fillId="20" borderId="4" xfId="0" applyFont="1" applyFill="1" applyBorder="1" applyAlignment="1" applyProtection="1">
      <alignment horizontal="center"/>
    </xf>
    <xf numFmtId="0" fontId="18" fillId="20" borderId="46" xfId="0" applyFont="1" applyFill="1" applyBorder="1" applyAlignment="1" applyProtection="1">
      <alignment horizontal="center" vertical="center" wrapText="1"/>
    </xf>
    <xf numFmtId="0" fontId="18" fillId="20" borderId="5" xfId="0" applyFont="1" applyFill="1" applyBorder="1" applyAlignment="1" applyProtection="1">
      <alignment horizontal="center" vertical="center" wrapText="1"/>
    </xf>
    <xf numFmtId="0" fontId="18" fillId="6" borderId="6" xfId="0" applyFont="1" applyFill="1" applyBorder="1" applyAlignment="1" applyProtection="1">
      <alignment horizontal="center" vertical="center"/>
    </xf>
    <xf numFmtId="0" fontId="18" fillId="6" borderId="6" xfId="0" applyFont="1" applyFill="1" applyBorder="1" applyAlignment="1" applyProtection="1">
      <alignment horizontal="center" vertical="center" wrapText="1"/>
    </xf>
    <xf numFmtId="0" fontId="18" fillId="20" borderId="6" xfId="0" applyFont="1" applyFill="1" applyBorder="1" applyAlignment="1" applyProtection="1">
      <alignment horizontal="center" vertical="center" wrapText="1"/>
    </xf>
    <xf numFmtId="0" fontId="18" fillId="20" borderId="6" xfId="0" applyFont="1" applyFill="1" applyBorder="1" applyAlignment="1" applyProtection="1">
      <alignment horizontal="center" vertical="center"/>
    </xf>
    <xf numFmtId="0" fontId="18" fillId="20" borderId="62" xfId="0" applyFont="1" applyFill="1" applyBorder="1" applyAlignment="1" applyProtection="1">
      <alignment horizontal="center" vertical="center" wrapText="1"/>
    </xf>
    <xf numFmtId="0" fontId="18" fillId="20" borderId="5" xfId="0" applyFont="1" applyFill="1" applyBorder="1" applyAlignment="1" applyProtection="1">
      <alignment horizontal="center" vertical="center"/>
    </xf>
    <xf numFmtId="0" fontId="33" fillId="4" borderId="0" xfId="52" applyFont="1" applyFill="1" applyAlignment="1">
      <alignment horizontal="left"/>
    </xf>
    <xf numFmtId="0" fontId="18" fillId="22" borderId="2" xfId="0" applyFont="1" applyFill="1" applyBorder="1" applyAlignment="1">
      <alignment horizontal="center" vertical="center"/>
    </xf>
    <xf numFmtId="0" fontId="18" fillId="22" borderId="3" xfId="0" applyFont="1" applyFill="1" applyBorder="1" applyAlignment="1">
      <alignment horizontal="center" vertical="center"/>
    </xf>
    <xf numFmtId="0" fontId="18" fillId="22" borderId="4" xfId="0" applyFont="1" applyFill="1" applyBorder="1" applyAlignment="1">
      <alignment horizontal="center" vertical="center"/>
    </xf>
    <xf numFmtId="0" fontId="20" fillId="14" borderId="6" xfId="5" applyFont="1" applyFill="1" applyBorder="1" applyAlignment="1">
      <alignment horizontal="center"/>
    </xf>
    <xf numFmtId="0" fontId="18" fillId="10" borderId="3" xfId="0" applyFont="1" applyFill="1" applyBorder="1" applyAlignment="1">
      <alignment horizontal="left" vertical="center"/>
    </xf>
    <xf numFmtId="0" fontId="7" fillId="10" borderId="46" xfId="5" applyFont="1" applyFill="1" applyBorder="1" applyAlignment="1">
      <alignment horizontal="center" vertical="center"/>
    </xf>
    <xf numFmtId="0" fontId="7" fillId="10" borderId="62" xfId="5" applyFont="1" applyFill="1" applyBorder="1" applyAlignment="1">
      <alignment horizontal="center" vertical="center"/>
    </xf>
    <xf numFmtId="0" fontId="7" fillId="10" borderId="5" xfId="5" applyFont="1" applyFill="1" applyBorder="1" applyAlignment="1">
      <alignment horizontal="center" vertical="center"/>
    </xf>
    <xf numFmtId="0" fontId="18" fillId="14" borderId="6" xfId="0" applyFont="1" applyFill="1" applyBorder="1" applyAlignment="1">
      <alignment horizontal="center"/>
    </xf>
    <xf numFmtId="0" fontId="2" fillId="13" borderId="6" xfId="0" applyFont="1" applyFill="1" applyBorder="1" applyAlignment="1">
      <alignment horizontal="center"/>
    </xf>
    <xf numFmtId="0" fontId="33" fillId="4" borderId="0" xfId="52" applyFont="1" applyFill="1" applyAlignment="1">
      <alignment horizontal="center"/>
    </xf>
    <xf numFmtId="0" fontId="38" fillId="4" borderId="0" xfId="0" quotePrefix="1" applyFont="1" applyFill="1" applyAlignment="1">
      <alignment horizontal="left" vertical="center" wrapText="1"/>
    </xf>
    <xf numFmtId="0" fontId="7" fillId="4" borderId="6" xfId="5" applyFont="1" applyFill="1" applyBorder="1" applyAlignment="1" applyProtection="1">
      <alignment horizontal="left" vertical="center" wrapText="1"/>
      <protection locked="0"/>
    </xf>
    <xf numFmtId="0" fontId="7" fillId="4" borderId="2" xfId="5" applyFont="1" applyFill="1" applyBorder="1" applyAlignment="1" applyProtection="1">
      <alignment horizontal="left" vertical="center" wrapText="1"/>
      <protection locked="0"/>
    </xf>
    <xf numFmtId="0" fontId="7" fillId="4" borderId="4" xfId="5" applyFont="1" applyFill="1" applyBorder="1" applyAlignment="1" applyProtection="1">
      <alignment horizontal="left" vertical="center" wrapText="1"/>
      <protection locked="0"/>
    </xf>
    <xf numFmtId="0" fontId="20" fillId="14" borderId="46" xfId="5" applyFont="1" applyFill="1" applyBorder="1" applyAlignment="1">
      <alignment horizontal="center"/>
    </xf>
    <xf numFmtId="0" fontId="18" fillId="4" borderId="6" xfId="0" applyFont="1" applyFill="1" applyBorder="1" applyAlignment="1">
      <alignment horizontal="center" vertical="center"/>
    </xf>
    <xf numFmtId="0" fontId="18" fillId="10" borderId="2" xfId="0" applyFont="1" applyFill="1" applyBorder="1" applyAlignment="1">
      <alignment horizontal="center" vertical="center"/>
    </xf>
    <xf numFmtId="0" fontId="18" fillId="10" borderId="4" xfId="0" applyFont="1" applyFill="1" applyBorder="1" applyAlignment="1">
      <alignment horizontal="center" vertical="center"/>
    </xf>
    <xf numFmtId="0" fontId="2" fillId="4" borderId="2" xfId="5" applyFont="1" applyFill="1" applyBorder="1" applyAlignment="1" applyProtection="1">
      <alignment horizontal="left" vertical="center" wrapText="1"/>
      <protection locked="0"/>
    </xf>
    <xf numFmtId="0" fontId="2" fillId="4" borderId="4" xfId="5" applyFont="1" applyFill="1" applyBorder="1" applyAlignment="1" applyProtection="1">
      <alignment horizontal="left" vertical="center" wrapText="1"/>
      <protection locked="0"/>
    </xf>
    <xf numFmtId="0" fontId="18" fillId="10" borderId="6" xfId="0" applyFont="1" applyFill="1" applyBorder="1" applyAlignment="1">
      <alignment horizontal="center" vertical="center"/>
    </xf>
    <xf numFmtId="0" fontId="18" fillId="10" borderId="2" xfId="0" applyFont="1" applyFill="1" applyBorder="1" applyAlignment="1">
      <alignment horizontal="left"/>
    </xf>
    <xf numFmtId="0" fontId="18" fillId="10" borderId="3" xfId="0" applyFont="1" applyFill="1" applyBorder="1" applyAlignment="1">
      <alignment horizontal="left"/>
    </xf>
    <xf numFmtId="0" fontId="18" fillId="10" borderId="2" xfId="0" applyFont="1" applyFill="1" applyBorder="1" applyAlignment="1">
      <alignment horizontal="center"/>
    </xf>
    <xf numFmtId="0" fontId="18" fillId="10" borderId="4" xfId="0" applyFont="1" applyFill="1" applyBorder="1" applyAlignment="1">
      <alignment horizontal="center"/>
    </xf>
    <xf numFmtId="0" fontId="2" fillId="4" borderId="2" xfId="0" applyFont="1" applyFill="1" applyBorder="1" applyAlignment="1" applyProtection="1">
      <alignment horizontal="left" vertical="center" wrapText="1"/>
      <protection locked="0"/>
    </xf>
    <xf numFmtId="0" fontId="2" fillId="4" borderId="4" xfId="0" applyFont="1" applyFill="1" applyBorder="1" applyAlignment="1" applyProtection="1">
      <alignment horizontal="left" vertical="center" wrapText="1"/>
      <protection locked="0"/>
    </xf>
    <xf numFmtId="0" fontId="18" fillId="10" borderId="31" xfId="0" applyFont="1" applyFill="1" applyBorder="1" applyAlignment="1">
      <alignment horizontal="center" vertical="center"/>
    </xf>
    <xf numFmtId="0" fontId="18" fillId="10" borderId="32" xfId="0" applyFont="1" applyFill="1" applyBorder="1" applyAlignment="1">
      <alignment horizontal="center" vertical="center"/>
    </xf>
    <xf numFmtId="0" fontId="18" fillId="10" borderId="47" xfId="0" applyFont="1" applyFill="1" applyBorder="1" applyAlignment="1">
      <alignment horizontal="center" vertical="center"/>
    </xf>
    <xf numFmtId="0" fontId="18" fillId="10" borderId="48" xfId="0" applyFont="1" applyFill="1" applyBorder="1" applyAlignment="1">
      <alignment horizontal="center" vertical="center"/>
    </xf>
    <xf numFmtId="0" fontId="18" fillId="10" borderId="0" xfId="0" applyFont="1" applyFill="1" applyBorder="1" applyAlignment="1">
      <alignment horizontal="center" vertical="center"/>
    </xf>
    <xf numFmtId="0" fontId="18" fillId="10" borderId="49" xfId="0" applyFont="1" applyFill="1" applyBorder="1" applyAlignment="1">
      <alignment horizontal="center" vertical="center"/>
    </xf>
    <xf numFmtId="0" fontId="18" fillId="10" borderId="30" xfId="0" applyFont="1" applyFill="1" applyBorder="1" applyAlignment="1">
      <alignment horizontal="center" vertical="center"/>
    </xf>
    <xf numFmtId="0" fontId="18" fillId="10" borderId="1" xfId="0" applyFont="1" applyFill="1" applyBorder="1" applyAlignment="1">
      <alignment horizontal="center" vertical="center"/>
    </xf>
    <xf numFmtId="0" fontId="18" fillId="10" borderId="50" xfId="0" applyFont="1" applyFill="1" applyBorder="1" applyAlignment="1">
      <alignment horizontal="center" vertical="center"/>
    </xf>
    <xf numFmtId="0" fontId="2" fillId="4" borderId="2" xfId="0" applyFont="1" applyFill="1" applyBorder="1" applyAlignment="1" applyProtection="1">
      <alignment horizontal="left" vertical="center"/>
      <protection locked="0"/>
    </xf>
    <xf numFmtId="0" fontId="2" fillId="4" borderId="4" xfId="0" applyFont="1" applyFill="1" applyBorder="1" applyAlignment="1" applyProtection="1">
      <alignment horizontal="left" vertical="center"/>
      <protection locked="0"/>
    </xf>
    <xf numFmtId="0" fontId="2" fillId="10" borderId="30" xfId="0" applyFont="1" applyFill="1" applyBorder="1" applyAlignment="1">
      <alignment horizontal="left" vertical="center" wrapText="1"/>
    </xf>
    <xf numFmtId="0" fontId="2" fillId="10" borderId="1" xfId="0" applyFont="1" applyFill="1" applyBorder="1" applyAlignment="1">
      <alignment horizontal="left" vertical="center" wrapText="1"/>
    </xf>
    <xf numFmtId="0" fontId="2" fillId="10" borderId="6" xfId="0" applyFont="1" applyFill="1" applyBorder="1" applyAlignment="1">
      <alignment horizontal="left" vertical="center" wrapText="1"/>
    </xf>
    <xf numFmtId="0" fontId="14" fillId="4" borderId="0" xfId="0" quotePrefix="1" applyFont="1" applyFill="1" applyAlignment="1">
      <alignment horizontal="left" vertical="center" wrapText="1"/>
    </xf>
  </cellXfs>
  <cellStyles count="56">
    <cellStyle name="Comma 2" xfId="11"/>
    <cellStyle name="Comma_AP_Deckb04_HEV Verw AG" xfId="1"/>
    <cellStyle name="Dezimal +" xfId="2"/>
    <cellStyle name="Dezimal + 0" xfId="3"/>
    <cellStyle name="Dezimal 0" xfId="4"/>
    <cellStyle name="Grey" xfId="12"/>
    <cellStyle name="Input [yellow]" xfId="13"/>
    <cellStyle name="Komma" xfId="49" builtinId="3"/>
    <cellStyle name="Link" xfId="52" builtinId="8"/>
    <cellStyle name="Normal - Style1" xfId="14"/>
    <cellStyle name="Normal 10" xfId="27"/>
    <cellStyle name="Normal 11" xfId="28"/>
    <cellStyle name="Normal 12" xfId="29"/>
    <cellStyle name="Normal 13" xfId="30"/>
    <cellStyle name="Normal 14" xfId="31"/>
    <cellStyle name="Normal 15" xfId="32"/>
    <cellStyle name="Normal 16" xfId="33"/>
    <cellStyle name="Normal 17" xfId="34"/>
    <cellStyle name="Normal 18" xfId="35"/>
    <cellStyle name="Normal 19" xfId="36"/>
    <cellStyle name="Normal 2" xfId="9"/>
    <cellStyle name="Normal 20" xfId="37"/>
    <cellStyle name="Normal 21" xfId="38"/>
    <cellStyle name="Normal 22" xfId="39"/>
    <cellStyle name="Normal 23" xfId="40"/>
    <cellStyle name="Normal 24" xfId="41"/>
    <cellStyle name="Normal 25" xfId="42"/>
    <cellStyle name="Normal 26" xfId="43"/>
    <cellStyle name="Normal 27" xfId="44"/>
    <cellStyle name="Normal 28" xfId="45"/>
    <cellStyle name="Normal 29" xfId="46"/>
    <cellStyle name="Normal 3" xfId="20"/>
    <cellStyle name="Normal 30" xfId="47"/>
    <cellStyle name="Normal 31" xfId="48"/>
    <cellStyle name="Normal 4" xfId="21"/>
    <cellStyle name="Normal 5" xfId="22"/>
    <cellStyle name="Normal 6" xfId="23"/>
    <cellStyle name="Normal 7" xfId="24"/>
    <cellStyle name="Normal 8" xfId="25"/>
    <cellStyle name="Normal 9" xfId="26"/>
    <cellStyle name="Normal_AP_Deckb04_HEV Verw AG" xfId="5"/>
    <cellStyle name="Percent [2]" xfId="15"/>
    <cellStyle name="Percent 2" xfId="10"/>
    <cellStyle name="Prozent" xfId="50" builtinId="5"/>
    <cellStyle name="Standard" xfId="0" builtinId="0"/>
    <cellStyle name="Standard 2" xfId="53"/>
    <cellStyle name="Standard 3" xfId="54"/>
    <cellStyle name="Standard_Abschluss 1999" xfId="55"/>
    <cellStyle name="Standard_Risikomanagement Stand 03032007" xfId="51"/>
    <cellStyle name="Tusental (0)_pldt" xfId="16"/>
    <cellStyle name="Tusental_pldt" xfId="17"/>
    <cellStyle name="Valuta (0)_pldt" xfId="18"/>
    <cellStyle name="Valuta_pldt" xfId="19"/>
    <cellStyle name="Währung +" xfId="6"/>
    <cellStyle name="Währung + 0" xfId="7"/>
    <cellStyle name="Währung 0" xfId="8"/>
  </cellStyles>
  <dxfs count="221">
    <dxf>
      <font>
        <b/>
        <i val="0"/>
        <strike val="0"/>
        <color rgb="FF00B050"/>
      </font>
    </dxf>
    <dxf>
      <font>
        <b/>
        <i val="0"/>
        <strike val="0"/>
        <color rgb="FFFF0000"/>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i val="0"/>
        <strike val="0"/>
        <color rgb="FF00B050"/>
      </font>
    </dxf>
    <dxf>
      <font>
        <b/>
        <i val="0"/>
        <strike val="0"/>
        <color rgb="FFFF0000"/>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i val="0"/>
        <strike val="0"/>
        <color rgb="FF00B050"/>
      </font>
    </dxf>
    <dxf>
      <font>
        <b/>
        <i val="0"/>
        <strike val="0"/>
        <color rgb="FFFF0000"/>
      </font>
    </dxf>
    <dxf>
      <font>
        <b/>
        <i val="0"/>
        <strike val="0"/>
        <color rgb="FF00B050"/>
      </font>
    </dxf>
    <dxf>
      <font>
        <b/>
        <i val="0"/>
        <strike val="0"/>
        <color rgb="FFFF0000"/>
      </font>
    </dxf>
    <dxf>
      <font>
        <b/>
        <i val="0"/>
        <strike val="0"/>
        <color rgb="FF00B050"/>
      </font>
    </dxf>
    <dxf>
      <font>
        <b/>
        <i val="0"/>
        <strike val="0"/>
        <color rgb="FFFF0000"/>
      </font>
    </dxf>
    <dxf>
      <font>
        <color theme="0"/>
      </font>
      <fill>
        <patternFill>
          <bgColor theme="0"/>
        </patternFill>
      </fill>
      <border>
        <left/>
        <right/>
        <top/>
        <bottom/>
      </border>
    </dxf>
    <dxf>
      <font>
        <color theme="0"/>
      </font>
      <fill>
        <patternFill>
          <bgColor theme="0"/>
        </patternFill>
      </fill>
      <border>
        <left/>
        <right/>
        <top/>
        <bottom/>
        <vertical/>
        <horizontal/>
      </border>
    </dxf>
    <dxf>
      <font>
        <b/>
        <i val="0"/>
        <strike val="0"/>
        <color rgb="FF00B050"/>
      </font>
    </dxf>
    <dxf>
      <font>
        <b/>
        <i val="0"/>
        <strike val="0"/>
        <color rgb="FFFF0000"/>
      </font>
    </dxf>
    <dxf>
      <font>
        <color theme="0"/>
      </font>
      <fill>
        <patternFill>
          <bgColor theme="0"/>
        </patternFill>
      </fill>
      <border>
        <left/>
        <right/>
        <top/>
        <bottom/>
      </border>
    </dxf>
    <dxf>
      <font>
        <color theme="0"/>
      </font>
      <fill>
        <patternFill>
          <bgColor theme="0"/>
        </patternFill>
      </fill>
      <border>
        <left/>
        <right/>
        <top/>
        <bottom/>
        <vertical/>
        <horizontal/>
      </border>
    </dxf>
    <dxf>
      <font>
        <b/>
        <i val="0"/>
        <strike val="0"/>
        <color rgb="FF00B050"/>
      </font>
    </dxf>
    <dxf>
      <font>
        <b/>
        <i val="0"/>
        <strike val="0"/>
        <color rgb="FFFF0000"/>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i val="0"/>
        <strike val="0"/>
        <color rgb="FF00B050"/>
      </font>
    </dxf>
    <dxf>
      <font>
        <b/>
        <i val="0"/>
        <strike val="0"/>
        <color rgb="FFFF0000"/>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i val="0"/>
        <strike val="0"/>
        <color rgb="FF00B050"/>
      </font>
    </dxf>
    <dxf>
      <font>
        <b/>
        <i val="0"/>
        <strike val="0"/>
        <color rgb="FFFF0000"/>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i val="0"/>
        <strike val="0"/>
        <color rgb="FF00B050"/>
      </font>
    </dxf>
    <dxf>
      <font>
        <b/>
        <i val="0"/>
        <strike val="0"/>
        <color rgb="FFFF0000"/>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i val="0"/>
        <strike val="0"/>
        <color rgb="FF00B050"/>
      </font>
    </dxf>
    <dxf>
      <font>
        <b/>
        <i val="0"/>
        <strike val="0"/>
        <color rgb="FFFF0000"/>
      </font>
    </dxf>
    <dxf>
      <font>
        <b/>
        <i val="0"/>
        <strike val="0"/>
        <color rgb="FF00B050"/>
      </font>
    </dxf>
    <dxf>
      <font>
        <b/>
        <i val="0"/>
        <strike val="0"/>
        <color rgb="FFFF0000"/>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i val="0"/>
        <strike val="0"/>
        <color rgb="FF00B050"/>
      </font>
    </dxf>
    <dxf>
      <font>
        <b/>
        <i val="0"/>
        <strike val="0"/>
        <color rgb="FFFF0000"/>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i val="0"/>
        <strike val="0"/>
        <color rgb="FF00B050"/>
      </font>
    </dxf>
    <dxf>
      <font>
        <b/>
        <i val="0"/>
        <strike val="0"/>
        <color rgb="FFFF0000"/>
      </font>
    </dxf>
    <dxf>
      <font>
        <color theme="0"/>
      </font>
      <fill>
        <patternFill>
          <bgColor theme="0"/>
        </patternFill>
      </fill>
      <border>
        <left/>
        <right/>
        <top/>
        <bottom/>
        <vertical/>
        <horizontal/>
      </border>
    </dxf>
    <dxf>
      <font>
        <color theme="0"/>
      </font>
      <fill>
        <patternFill>
          <bgColor theme="0"/>
        </patternFill>
      </fill>
      <border>
        <left/>
        <right/>
        <top/>
        <bottom/>
      </border>
    </dxf>
    <dxf>
      <font>
        <color theme="0"/>
      </font>
      <fill>
        <patternFill>
          <fgColor theme="0"/>
          <bgColor theme="0"/>
        </patternFill>
      </fill>
      <border>
        <left/>
        <right/>
        <top/>
        <bottom/>
        <vertical/>
        <horizontal/>
      </border>
    </dxf>
    <dxf>
      <font>
        <b/>
        <i val="0"/>
        <strike val="0"/>
        <color rgb="FF00B050"/>
      </font>
    </dxf>
    <dxf>
      <font>
        <b/>
        <i val="0"/>
        <strike val="0"/>
        <color rgb="FFFF0000"/>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i val="0"/>
        <strike val="0"/>
        <color rgb="FF00B050"/>
      </font>
    </dxf>
    <dxf>
      <font>
        <b/>
        <i val="0"/>
        <strike val="0"/>
        <color rgb="FFFF0000"/>
      </font>
    </dxf>
    <dxf>
      <font>
        <b/>
        <i val="0"/>
        <strike val="0"/>
        <color rgb="FF00B050"/>
      </font>
    </dxf>
    <dxf>
      <font>
        <b/>
        <i val="0"/>
        <strike val="0"/>
        <color rgb="FFFF0000"/>
      </font>
    </dxf>
    <dxf>
      <font>
        <b/>
        <i val="0"/>
        <strike val="0"/>
        <color rgb="FF00B050"/>
      </font>
    </dxf>
    <dxf>
      <font>
        <b/>
        <i val="0"/>
        <strike val="0"/>
        <color rgb="FFFF0000"/>
      </font>
    </dxf>
    <dxf>
      <font>
        <color theme="0"/>
      </font>
      <fill>
        <patternFill>
          <bgColor theme="0"/>
        </patternFill>
      </fill>
      <border>
        <left/>
        <right/>
        <top/>
        <bottom/>
      </border>
    </dxf>
    <dxf>
      <font>
        <color theme="0"/>
      </font>
      <fill>
        <patternFill>
          <bgColor theme="0"/>
        </patternFill>
      </fill>
      <border>
        <left/>
        <right/>
        <top/>
        <bottom/>
        <vertical/>
        <horizontal/>
      </border>
    </dxf>
    <dxf>
      <font>
        <b/>
        <i val="0"/>
        <strike val="0"/>
        <color rgb="FF00B050"/>
      </font>
    </dxf>
    <dxf>
      <font>
        <b/>
        <i val="0"/>
        <strike val="0"/>
        <color rgb="FFFF0000"/>
      </font>
    </dxf>
    <dxf>
      <font>
        <b/>
        <i val="0"/>
        <strike val="0"/>
        <color rgb="FF00B050"/>
      </font>
    </dxf>
    <dxf>
      <font>
        <b/>
        <i val="0"/>
        <strike val="0"/>
        <color rgb="FFFF0000"/>
      </font>
    </dxf>
    <dxf>
      <font>
        <color theme="0"/>
      </font>
      <fill>
        <patternFill>
          <bgColor theme="0"/>
        </patternFill>
      </fill>
      <border>
        <left/>
        <right/>
        <top/>
        <bottom/>
      </border>
    </dxf>
    <dxf>
      <font>
        <color theme="0"/>
      </font>
      <fill>
        <patternFill>
          <bgColor theme="0"/>
        </patternFill>
      </fill>
      <border>
        <left/>
        <right/>
        <top/>
        <bottom/>
        <vertical/>
        <horizontal/>
      </border>
    </dxf>
    <dxf>
      <font>
        <b/>
        <i val="0"/>
        <strike val="0"/>
        <color rgb="FF00B050"/>
      </font>
    </dxf>
    <dxf>
      <font>
        <b/>
        <i val="0"/>
        <strike val="0"/>
        <color rgb="FFFF0000"/>
      </font>
    </dxf>
    <dxf>
      <font>
        <b/>
        <i val="0"/>
        <strike val="0"/>
        <color rgb="FF00B050"/>
      </font>
    </dxf>
    <dxf>
      <font>
        <b/>
        <i val="0"/>
        <strike val="0"/>
        <color rgb="FFFF0000"/>
      </font>
    </dxf>
    <dxf>
      <font>
        <color theme="0"/>
      </font>
      <fill>
        <patternFill>
          <bgColor theme="0"/>
        </patternFill>
      </fill>
      <border>
        <left/>
        <right/>
        <top/>
        <bottom/>
      </border>
    </dxf>
    <dxf>
      <font>
        <color theme="0"/>
      </font>
      <fill>
        <patternFill>
          <bgColor theme="0"/>
        </patternFill>
      </fill>
      <border>
        <left/>
        <right/>
        <top/>
        <bottom/>
        <vertical/>
        <horizontal/>
      </border>
    </dxf>
    <dxf>
      <font>
        <b/>
        <i val="0"/>
        <strike val="0"/>
        <color rgb="FF00B050"/>
      </font>
    </dxf>
    <dxf>
      <font>
        <b/>
        <i val="0"/>
        <strike val="0"/>
        <color rgb="FFFF0000"/>
      </font>
    </dxf>
    <dxf>
      <font>
        <b/>
        <i val="0"/>
        <strike val="0"/>
        <color rgb="FF00B050"/>
      </font>
    </dxf>
    <dxf>
      <font>
        <b/>
        <i val="0"/>
        <strike val="0"/>
        <color rgb="FFFF0000"/>
      </font>
    </dxf>
    <dxf>
      <font>
        <b/>
        <i val="0"/>
        <strike val="0"/>
        <color rgb="FF00B050"/>
      </font>
    </dxf>
    <dxf>
      <font>
        <b/>
        <i val="0"/>
        <strike val="0"/>
        <color rgb="FFFF0000"/>
      </font>
    </dxf>
    <dxf>
      <font>
        <color theme="0"/>
      </font>
      <fill>
        <patternFill>
          <bgColor theme="0"/>
        </patternFill>
      </fill>
      <border>
        <left/>
        <right/>
        <top/>
        <bottom/>
      </border>
    </dxf>
    <dxf>
      <font>
        <color theme="0"/>
      </font>
      <fill>
        <patternFill>
          <bgColor theme="0"/>
        </patternFill>
      </fill>
      <border>
        <left/>
        <right/>
        <top/>
        <bottom/>
        <vertical/>
        <horizontal/>
      </border>
    </dxf>
    <dxf>
      <font>
        <b/>
        <i val="0"/>
        <strike val="0"/>
        <color rgb="FF00B050"/>
      </font>
    </dxf>
    <dxf>
      <font>
        <b/>
        <i val="0"/>
        <strike val="0"/>
        <color rgb="FFFF0000"/>
      </font>
    </dxf>
    <dxf>
      <font>
        <color theme="0"/>
      </font>
      <fill>
        <patternFill>
          <bgColor theme="0"/>
        </patternFill>
      </fill>
      <border>
        <left/>
        <right/>
        <top/>
        <bottom/>
      </border>
    </dxf>
    <dxf>
      <font>
        <color theme="0"/>
      </font>
      <fill>
        <patternFill>
          <bgColor theme="0"/>
        </patternFill>
      </fill>
      <border>
        <left/>
        <right/>
        <top/>
        <bottom/>
        <vertical/>
        <horizontal/>
      </border>
    </dxf>
    <dxf>
      <font>
        <b/>
        <i val="0"/>
        <strike val="0"/>
        <color rgb="FF00B050"/>
      </font>
    </dxf>
    <dxf>
      <font>
        <b/>
        <i val="0"/>
        <strike val="0"/>
        <color rgb="FFFF0000"/>
      </font>
    </dxf>
    <dxf>
      <font>
        <color theme="0"/>
      </font>
      <fill>
        <patternFill>
          <bgColor theme="0"/>
        </patternFill>
      </fill>
      <border>
        <left/>
        <right/>
        <top/>
        <bottom/>
      </border>
    </dxf>
    <dxf>
      <font>
        <color theme="0"/>
      </font>
      <fill>
        <patternFill>
          <fgColor theme="0"/>
          <bgColor theme="0"/>
        </patternFill>
      </fill>
      <border>
        <left/>
        <right/>
        <top/>
        <bottom/>
        <vertical/>
        <horizontal/>
      </border>
    </dxf>
    <dxf>
      <font>
        <b/>
        <i val="0"/>
        <strike val="0"/>
        <color rgb="FF00B050"/>
      </font>
    </dxf>
    <dxf>
      <font>
        <b/>
        <i val="0"/>
        <strike val="0"/>
        <color rgb="FFFF0000"/>
      </font>
    </dxf>
    <dxf>
      <font>
        <color theme="0"/>
      </font>
      <fill>
        <patternFill>
          <bgColor theme="0"/>
        </patternFill>
      </fill>
      <border>
        <left/>
        <right/>
        <top/>
        <bottom/>
      </border>
    </dxf>
    <dxf>
      <font>
        <color theme="0"/>
      </font>
      <fill>
        <patternFill>
          <bgColor theme="0"/>
        </patternFill>
      </fill>
      <border>
        <left/>
        <right/>
        <top/>
        <bottom/>
        <vertical/>
        <horizontal/>
      </border>
    </dxf>
    <dxf>
      <font>
        <b/>
        <i val="0"/>
        <strike val="0"/>
        <color rgb="FF00B050"/>
      </font>
    </dxf>
    <dxf>
      <font>
        <b/>
        <i val="0"/>
        <strike val="0"/>
        <color rgb="FFFF0000"/>
      </font>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border>
        <left style="thin">
          <color auto="1"/>
        </left>
        <right style="thin">
          <color auto="1"/>
        </right>
        <top style="thin">
          <color auto="1"/>
        </top>
        <bottom style="thin">
          <color auto="1"/>
        </bottom>
        <vertical/>
        <horizontal/>
      </border>
    </dxf>
    <dxf>
      <font>
        <b/>
        <i val="0"/>
        <strike val="0"/>
        <color rgb="FF00B050"/>
      </font>
    </dxf>
    <dxf>
      <font>
        <b/>
        <i val="0"/>
        <strike val="0"/>
        <color rgb="FFFF0000"/>
      </font>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border>
        <left style="thin">
          <color auto="1"/>
        </left>
        <right style="thin">
          <color auto="1"/>
        </right>
        <top style="thin">
          <color auto="1"/>
        </top>
        <bottom style="thin">
          <color auto="1"/>
        </bottom>
        <vertical/>
        <horizontal/>
      </border>
    </dxf>
    <dxf>
      <font>
        <b/>
        <i val="0"/>
        <strike val="0"/>
        <color rgb="FF00B050"/>
      </font>
    </dxf>
    <dxf>
      <font>
        <b/>
        <i val="0"/>
        <strike val="0"/>
        <color rgb="FFFF0000"/>
      </font>
    </dxf>
    <dxf>
      <font>
        <color theme="0"/>
      </font>
      <fill>
        <patternFill>
          <bgColor theme="0"/>
        </patternFill>
      </fill>
      <border>
        <left/>
        <right/>
        <top/>
        <bottom/>
      </border>
    </dxf>
    <dxf>
      <font>
        <color theme="0"/>
      </font>
      <fill>
        <patternFill patternType="solid">
          <fgColor theme="0"/>
          <bgColor theme="0"/>
        </patternFill>
      </fill>
      <border>
        <left/>
        <right/>
        <top/>
        <bottom/>
        <vertical/>
        <horizontal/>
      </border>
    </dxf>
    <dxf>
      <font>
        <b/>
        <i val="0"/>
        <strike val="0"/>
        <color rgb="FF00B050"/>
      </font>
    </dxf>
    <dxf>
      <font>
        <b/>
        <i val="0"/>
        <strike val="0"/>
        <color rgb="FFFF0000"/>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b/>
        <i val="0"/>
        <strike val="0"/>
        <color rgb="FF00B050"/>
      </font>
    </dxf>
    <dxf>
      <font>
        <b/>
        <i val="0"/>
        <strike val="0"/>
        <color rgb="FFFF0000"/>
      </font>
    </dxf>
    <dxf>
      <font>
        <b/>
        <i val="0"/>
        <strike val="0"/>
        <color rgb="FF00B050"/>
      </font>
    </dxf>
    <dxf>
      <font>
        <b/>
        <i val="0"/>
        <strike val="0"/>
        <color rgb="FFFF0000"/>
      </font>
    </dxf>
    <dxf>
      <font>
        <b/>
        <i val="0"/>
        <strike val="0"/>
        <color rgb="FF00B050"/>
      </font>
    </dxf>
    <dxf>
      <font>
        <b/>
        <i val="0"/>
        <strike val="0"/>
        <color rgb="FFFF0000"/>
      </font>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strike val="0"/>
        <color rgb="FF00B050"/>
      </font>
    </dxf>
    <dxf>
      <font>
        <b/>
        <i val="0"/>
        <strike val="0"/>
        <color rgb="FFFF0000"/>
      </font>
    </dxf>
    <dxf>
      <font>
        <b/>
        <i val="0"/>
        <strike val="0"/>
        <color rgb="FF00B050"/>
      </font>
    </dxf>
    <dxf>
      <font>
        <b/>
        <i val="0"/>
        <strike val="0"/>
        <color rgb="FFFF0000"/>
      </font>
    </dxf>
    <dxf>
      <font>
        <b/>
        <i val="0"/>
        <strike val="0"/>
        <color rgb="FF00B050"/>
      </font>
    </dxf>
    <dxf>
      <font>
        <b/>
        <i val="0"/>
        <strike val="0"/>
        <color rgb="FFFF0000"/>
      </font>
    </dxf>
    <dxf>
      <border>
        <left style="thin">
          <color auto="1"/>
        </left>
        <right style="thin">
          <color auto="1"/>
        </right>
        <top style="thin">
          <color auto="1"/>
        </top>
        <bottom style="thin">
          <color auto="1"/>
        </bottom>
        <vertical/>
        <horizontal/>
      </border>
    </dxf>
    <dxf>
      <font>
        <b/>
        <i val="0"/>
        <strike val="0"/>
        <color rgb="FF00B050"/>
      </font>
    </dxf>
    <dxf>
      <font>
        <b/>
        <i val="0"/>
        <strike val="0"/>
        <color rgb="FFFF0000"/>
      </font>
    </dxf>
    <dxf>
      <font>
        <b/>
        <i val="0"/>
        <strike val="0"/>
        <color rgb="FF00B050"/>
      </font>
    </dxf>
    <dxf>
      <font>
        <b/>
        <i val="0"/>
        <strike val="0"/>
        <color rgb="FFFF0000"/>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strike val="0"/>
        <color rgb="FF00B050"/>
      </font>
    </dxf>
    <dxf>
      <font>
        <b/>
        <i val="0"/>
        <strike val="0"/>
        <color rgb="FFFF0000"/>
      </font>
    </dxf>
    <dxf>
      <font>
        <b/>
        <i val="0"/>
        <strike val="0"/>
        <color rgb="FF00B050"/>
      </font>
    </dxf>
    <dxf>
      <font>
        <b/>
        <i val="0"/>
        <strike val="0"/>
        <color rgb="FFFF0000"/>
      </font>
    </dxf>
    <dxf>
      <font>
        <b/>
        <i val="0"/>
        <strike val="0"/>
        <color rgb="FF00B050"/>
      </font>
    </dxf>
    <dxf>
      <font>
        <b/>
        <i val="0"/>
        <strike val="0"/>
        <color rgb="FFFF0000"/>
      </font>
    </dxf>
    <dxf>
      <font>
        <b/>
        <i val="0"/>
        <strike val="0"/>
        <color rgb="FF00B050"/>
      </font>
    </dxf>
    <dxf>
      <font>
        <b/>
        <i val="0"/>
        <strike val="0"/>
        <color rgb="FFFF0000"/>
      </font>
    </dxf>
    <dxf>
      <fill>
        <patternFill patternType="lightGray"/>
      </fill>
    </dxf>
    <dxf>
      <fill>
        <patternFill patternType="lightGray"/>
      </fill>
    </dxf>
    <dxf>
      <fill>
        <patternFill patternType="lightGray"/>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strike val="0"/>
        <color rgb="FF00B050"/>
      </font>
    </dxf>
    <dxf>
      <font>
        <b/>
        <i val="0"/>
        <strike val="0"/>
        <color rgb="FFFF0000"/>
      </font>
    </dxf>
    <dxf>
      <font>
        <b/>
        <i val="0"/>
        <strike val="0"/>
        <color rgb="FF00B050"/>
      </font>
    </dxf>
    <dxf>
      <font>
        <b/>
        <i val="0"/>
        <strike val="0"/>
        <color rgb="FFFF0000"/>
      </font>
    </dxf>
    <dxf>
      <font>
        <b/>
        <i val="0"/>
        <strike val="0"/>
        <color rgb="FF00B050"/>
      </font>
    </dxf>
    <dxf>
      <font>
        <b/>
        <i val="0"/>
        <strike val="0"/>
        <color rgb="FFFF0000"/>
      </font>
    </dxf>
    <dxf>
      <font>
        <b/>
        <i val="0"/>
        <strike val="0"/>
        <color rgb="FF00B050"/>
      </font>
    </dxf>
    <dxf>
      <font>
        <b/>
        <i val="0"/>
        <strike val="0"/>
        <color rgb="FFFF0000"/>
      </font>
    </dxf>
    <dxf>
      <font>
        <b/>
        <i val="0"/>
        <strike val="0"/>
        <color rgb="FF00B050"/>
      </font>
    </dxf>
    <dxf>
      <font>
        <b/>
        <i val="0"/>
        <strike val="0"/>
        <color rgb="FFFF000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lightGray"/>
      </fill>
    </dxf>
    <dxf>
      <fill>
        <patternFill patternType="lightGray"/>
      </fill>
    </dxf>
    <dxf>
      <fill>
        <patternFill patternType="lightGray"/>
      </fill>
    </dxf>
    <dxf>
      <font>
        <b/>
        <i val="0"/>
        <strike val="0"/>
        <color rgb="FF00B050"/>
      </font>
    </dxf>
    <dxf>
      <font>
        <b/>
        <i val="0"/>
        <strike val="0"/>
        <color rgb="FFFF0000"/>
      </font>
    </dxf>
    <dxf>
      <font>
        <b/>
        <i val="0"/>
        <strike val="0"/>
        <color rgb="FF00B050"/>
      </font>
    </dxf>
    <dxf>
      <font>
        <b/>
        <i val="0"/>
        <strike val="0"/>
        <color rgb="FFFF0000"/>
      </font>
    </dxf>
    <dxf>
      <font>
        <b/>
        <i val="0"/>
        <strike val="0"/>
        <color rgb="FF00B050"/>
      </font>
    </dxf>
    <dxf>
      <font>
        <b/>
        <i val="0"/>
        <strike val="0"/>
        <color rgb="FFFF0000"/>
      </font>
    </dxf>
    <dxf>
      <font>
        <b/>
        <i val="0"/>
        <strike val="0"/>
        <color rgb="FF00B050"/>
      </font>
    </dxf>
    <dxf>
      <font>
        <b/>
        <i val="0"/>
        <strike val="0"/>
        <color rgb="FFFF0000"/>
      </font>
    </dxf>
    <dxf>
      <font>
        <b/>
        <i val="0"/>
        <strike val="0"/>
        <color rgb="FF00B050"/>
      </font>
    </dxf>
    <dxf>
      <font>
        <b/>
        <i val="0"/>
        <strike val="0"/>
        <color rgb="FFFF0000"/>
      </font>
    </dxf>
    <dxf>
      <font>
        <b/>
        <i val="0"/>
        <strike val="0"/>
        <color rgb="FF00B050"/>
      </font>
    </dxf>
    <dxf>
      <font>
        <b/>
        <i val="0"/>
        <strike val="0"/>
        <color rgb="FFFF0000"/>
      </font>
    </dxf>
    <dxf>
      <font>
        <b/>
        <i val="0"/>
        <strike val="0"/>
        <color rgb="FF00B050"/>
      </font>
    </dxf>
    <dxf>
      <font>
        <b/>
        <i val="0"/>
        <strike val="0"/>
        <color rgb="FFFF0000"/>
      </font>
    </dxf>
    <dxf>
      <fill>
        <patternFill patternType="lightGray"/>
      </fill>
    </dxf>
    <dxf>
      <fill>
        <patternFill patternType="lightGray"/>
      </fill>
    </dxf>
    <dxf>
      <fill>
        <patternFill patternType="lightGray"/>
      </fill>
    </dxf>
    <dxf>
      <fill>
        <patternFill patternType="lightGray"/>
      </fill>
    </dxf>
    <dxf>
      <font>
        <color theme="0"/>
      </font>
      <fill>
        <patternFill>
          <bgColor theme="0"/>
        </patternFill>
      </fill>
      <border>
        <left/>
        <right/>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i val="0"/>
        <strike val="0"/>
        <color rgb="FF00B050"/>
      </font>
    </dxf>
    <dxf>
      <font>
        <b/>
        <i val="0"/>
        <strike val="0"/>
        <color rgb="FFFF0000"/>
      </font>
    </dxf>
    <dxf>
      <font>
        <b/>
        <i val="0"/>
        <strike val="0"/>
        <color rgb="FF00B050"/>
      </font>
    </dxf>
    <dxf>
      <font>
        <b/>
        <i val="0"/>
        <strike val="0"/>
        <color rgb="FFFF0000"/>
      </font>
    </dxf>
    <dxf>
      <font>
        <b/>
        <i val="0"/>
        <strike val="0"/>
        <color rgb="FF00B050"/>
      </font>
    </dxf>
    <dxf>
      <font>
        <b/>
        <i val="0"/>
        <strike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361950</xdr:colOff>
      <xdr:row>0</xdr:row>
      <xdr:rowOff>133350</xdr:rowOff>
    </xdr:from>
    <xdr:to>
      <xdr:col>5</xdr:col>
      <xdr:colOff>680098</xdr:colOff>
      <xdr:row>4</xdr:row>
      <xdr:rowOff>38100</xdr:rowOff>
    </xdr:to>
    <xdr:sp macro="" textlink="">
      <xdr:nvSpPr>
        <xdr:cNvPr id="69633" name="AutoShape 1"/>
        <xdr:cNvSpPr>
          <a:spLocks noChangeAspect="1" noChangeArrowheads="1"/>
        </xdr:cNvSpPr>
      </xdr:nvSpPr>
      <xdr:spPr bwMode="auto">
        <a:xfrm>
          <a:off x="15582900" y="133350"/>
          <a:ext cx="1514475" cy="5143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2400300</xdr:colOff>
      <xdr:row>0</xdr:row>
      <xdr:rowOff>104775</xdr:rowOff>
    </xdr:from>
    <xdr:to>
      <xdr:col>6</xdr:col>
      <xdr:colOff>3914775</xdr:colOff>
      <xdr:row>4</xdr:row>
      <xdr:rowOff>9525</xdr:rowOff>
    </xdr:to>
    <xdr:sp macro="" textlink="">
      <xdr:nvSpPr>
        <xdr:cNvPr id="1026" name="AutoShape 2"/>
        <xdr:cNvSpPr>
          <a:spLocks noChangeAspect="1" noChangeArrowheads="1"/>
        </xdr:cNvSpPr>
      </xdr:nvSpPr>
      <xdr:spPr bwMode="auto">
        <a:xfrm>
          <a:off x="12496800" y="104775"/>
          <a:ext cx="1514475" cy="5143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23814</xdr:colOff>
      <xdr:row>9</xdr:row>
      <xdr:rowOff>104774</xdr:rowOff>
    </xdr:from>
    <xdr:to>
      <xdr:col>9</xdr:col>
      <xdr:colOff>390525</xdr:colOff>
      <xdr:row>11</xdr:row>
      <xdr:rowOff>23812</xdr:rowOff>
    </xdr:to>
    <xdr:sp macro="" textlink="">
      <xdr:nvSpPr>
        <xdr:cNvPr id="2" name="Geschweifte Klammer rechts 1"/>
        <xdr:cNvSpPr/>
      </xdr:nvSpPr>
      <xdr:spPr bwMode="auto">
        <a:xfrm rot="16200000">
          <a:off x="8682038" y="1152525"/>
          <a:ext cx="233363" cy="1566861"/>
        </a:xfrm>
        <a:prstGeom prst="rightBrace">
          <a:avLst>
            <a:gd name="adj1" fmla="val 8333"/>
            <a:gd name="adj2" fmla="val 48799"/>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twoCellAnchor>
    <xdr:from>
      <xdr:col>7</xdr:col>
      <xdr:colOff>388376</xdr:colOff>
      <xdr:row>7</xdr:row>
      <xdr:rowOff>38100</xdr:rowOff>
    </xdr:from>
    <xdr:to>
      <xdr:col>7</xdr:col>
      <xdr:colOff>390525</xdr:colOff>
      <xdr:row>9</xdr:row>
      <xdr:rowOff>104774</xdr:rowOff>
    </xdr:to>
    <xdr:cxnSp macro="">
      <xdr:nvCxnSpPr>
        <xdr:cNvPr id="23" name="Gerader Verbinder 22"/>
        <xdr:cNvCxnSpPr/>
      </xdr:nvCxnSpPr>
      <xdr:spPr bwMode="auto">
        <a:xfrm flipV="1">
          <a:off x="8779901" y="1238250"/>
          <a:ext cx="2149" cy="58102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7</xdr:col>
      <xdr:colOff>385763</xdr:colOff>
      <xdr:row>7</xdr:row>
      <xdr:rowOff>40481</xdr:rowOff>
    </xdr:from>
    <xdr:to>
      <xdr:col>19</xdr:col>
      <xdr:colOff>14288</xdr:colOff>
      <xdr:row>7</xdr:row>
      <xdr:rowOff>40481</xdr:rowOff>
    </xdr:to>
    <xdr:cxnSp macro="">
      <xdr:nvCxnSpPr>
        <xdr:cNvPr id="25" name="Gerader Verbinder 24"/>
        <xdr:cNvCxnSpPr/>
      </xdr:nvCxnSpPr>
      <xdr:spPr bwMode="auto">
        <a:xfrm>
          <a:off x="8777288" y="1240631"/>
          <a:ext cx="442912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19</xdr:col>
      <xdr:colOff>16669</xdr:colOff>
      <xdr:row>7</xdr:row>
      <xdr:rowOff>35675</xdr:rowOff>
    </xdr:from>
    <xdr:to>
      <xdr:col>19</xdr:col>
      <xdr:colOff>16669</xdr:colOff>
      <xdr:row>8</xdr:row>
      <xdr:rowOff>207125</xdr:rowOff>
    </xdr:to>
    <xdr:cxnSp macro="">
      <xdr:nvCxnSpPr>
        <xdr:cNvPr id="27" name="Gerade Verbindung mit Pfeil 26"/>
        <xdr:cNvCxnSpPr/>
      </xdr:nvCxnSpPr>
      <xdr:spPr bwMode="auto">
        <a:xfrm>
          <a:off x="13208794" y="1235825"/>
          <a:ext cx="0" cy="447675"/>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333375</xdr:colOff>
      <xdr:row>5</xdr:row>
      <xdr:rowOff>0</xdr:rowOff>
    </xdr:from>
    <xdr:to>
      <xdr:col>0</xdr:col>
      <xdr:colOff>428625</xdr:colOff>
      <xdr:row>6</xdr:row>
      <xdr:rowOff>47625</xdr:rowOff>
    </xdr:to>
    <xdr:sp macro="" textlink="">
      <xdr:nvSpPr>
        <xdr:cNvPr id="2" name="Text Box 1080"/>
        <xdr:cNvSpPr txBox="1">
          <a:spLocks noChangeArrowheads="1"/>
        </xdr:cNvSpPr>
      </xdr:nvSpPr>
      <xdr:spPr bwMode="auto">
        <a:xfrm>
          <a:off x="333375" y="295275"/>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333375</xdr:colOff>
      <xdr:row>5</xdr:row>
      <xdr:rowOff>0</xdr:rowOff>
    </xdr:from>
    <xdr:to>
      <xdr:col>0</xdr:col>
      <xdr:colOff>428625</xdr:colOff>
      <xdr:row>6</xdr:row>
      <xdr:rowOff>47625</xdr:rowOff>
    </xdr:to>
    <xdr:sp macro="" textlink="">
      <xdr:nvSpPr>
        <xdr:cNvPr id="3" name="Text Box 1080"/>
        <xdr:cNvSpPr txBox="1">
          <a:spLocks noChangeArrowheads="1"/>
        </xdr:cNvSpPr>
      </xdr:nvSpPr>
      <xdr:spPr bwMode="auto">
        <a:xfrm>
          <a:off x="333375" y="295275"/>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vmlDrawing" Target="../drawings/vmlDrawing17.vml"/><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9.v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40.v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41.v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omments" Target="../comments2.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5" tint="0.39997558519241921"/>
    <pageSetUpPr fitToPage="1"/>
  </sheetPr>
  <dimension ref="A1:M35"/>
  <sheetViews>
    <sheetView tabSelected="1" zoomScaleNormal="100" workbookViewId="0">
      <selection activeCell="B1" sqref="B1"/>
    </sheetView>
  </sheetViews>
  <sheetFormatPr baseColWidth="10" defaultColWidth="12" defaultRowHeight="11.25" x14ac:dyDescent="0.2"/>
  <cols>
    <col min="1" max="1" width="7.83203125" style="2" customWidth="1"/>
    <col min="2" max="2" width="42" style="2" customWidth="1"/>
    <col min="3" max="3" width="34.1640625" style="2" customWidth="1"/>
    <col min="4" max="4" width="62.33203125" style="2" customWidth="1"/>
    <col min="5" max="5" width="20.83203125" style="2" bestFit="1" customWidth="1"/>
    <col min="6" max="6" width="13" style="2" bestFit="1" customWidth="1"/>
    <col min="7" max="7" width="69.33203125" style="2" customWidth="1"/>
    <col min="8" max="216" width="9.33203125" style="2" customWidth="1"/>
    <col min="217" max="16384" width="12" style="2"/>
  </cols>
  <sheetData>
    <row r="1" spans="1:7" ht="17.25" customHeight="1" x14ac:dyDescent="0.3">
      <c r="A1" s="35" t="s">
        <v>59</v>
      </c>
    </row>
    <row r="2" spans="1:7" ht="5.25" customHeight="1" x14ac:dyDescent="0.3">
      <c r="A2" s="35"/>
    </row>
    <row r="3" spans="1:7" ht="12.75" customHeight="1" x14ac:dyDescent="0.2">
      <c r="A3" s="136" t="s">
        <v>346</v>
      </c>
      <c r="B3" s="136"/>
      <c r="C3" s="136"/>
      <c r="D3" s="134"/>
    </row>
    <row r="4" spans="1:7" ht="12.75" customHeight="1" x14ac:dyDescent="0.2">
      <c r="A4" s="135" t="s">
        <v>347</v>
      </c>
      <c r="B4" s="135"/>
      <c r="C4" s="135"/>
      <c r="D4" s="134"/>
    </row>
    <row r="5" spans="1:7" ht="6.75" customHeight="1" x14ac:dyDescent="0.2"/>
    <row r="6" spans="1:7" ht="12.75" customHeight="1" x14ac:dyDescent="0.2">
      <c r="A6" s="126" t="s">
        <v>310</v>
      </c>
      <c r="B6" s="404" t="s">
        <v>312</v>
      </c>
      <c r="C6" s="404"/>
      <c r="D6" s="404"/>
      <c r="E6" s="126" t="s">
        <v>311</v>
      </c>
      <c r="F6" s="126" t="s">
        <v>668</v>
      </c>
      <c r="G6" s="126" t="s">
        <v>673</v>
      </c>
    </row>
    <row r="7" spans="1:7" s="8" customFormat="1" ht="54" customHeight="1" x14ac:dyDescent="0.2">
      <c r="A7" s="129">
        <v>1</v>
      </c>
      <c r="B7" s="127" t="s">
        <v>349</v>
      </c>
      <c r="C7" s="402" t="s">
        <v>672</v>
      </c>
      <c r="D7" s="403"/>
      <c r="E7" s="328" t="s">
        <v>350</v>
      </c>
      <c r="F7" s="267"/>
      <c r="G7" s="307" t="s">
        <v>674</v>
      </c>
    </row>
    <row r="8" spans="1:7" s="8" customFormat="1" ht="163.5" customHeight="1" x14ac:dyDescent="0.2">
      <c r="A8" s="129">
        <v>2</v>
      </c>
      <c r="B8" s="127" t="s">
        <v>411</v>
      </c>
      <c r="C8" s="402" t="s">
        <v>691</v>
      </c>
      <c r="D8" s="403"/>
      <c r="E8" s="122" t="s">
        <v>411</v>
      </c>
      <c r="F8" s="267"/>
      <c r="G8" s="313" t="s">
        <v>675</v>
      </c>
    </row>
    <row r="9" spans="1:7" s="8" customFormat="1" ht="18" customHeight="1" x14ac:dyDescent="0.2">
      <c r="A9" s="129">
        <v>3</v>
      </c>
      <c r="B9" s="127" t="s">
        <v>341</v>
      </c>
      <c r="C9" s="402" t="s">
        <v>488</v>
      </c>
      <c r="D9" s="403"/>
      <c r="E9" s="124" t="s">
        <v>60</v>
      </c>
      <c r="F9" s="267"/>
      <c r="G9" s="314"/>
    </row>
    <row r="10" spans="1:7" ht="39.75" customHeight="1" x14ac:dyDescent="0.2">
      <c r="A10" s="129">
        <v>4</v>
      </c>
      <c r="B10" s="127" t="s">
        <v>342</v>
      </c>
      <c r="C10" s="402" t="s">
        <v>693</v>
      </c>
      <c r="D10" s="403"/>
      <c r="E10" s="124" t="s">
        <v>314</v>
      </c>
      <c r="F10" s="267"/>
      <c r="G10" s="315"/>
    </row>
    <row r="11" spans="1:7" ht="65.25" customHeight="1" x14ac:dyDescent="0.2">
      <c r="A11" s="129">
        <v>5</v>
      </c>
      <c r="B11" s="127" t="s">
        <v>343</v>
      </c>
      <c r="C11" s="402" t="s">
        <v>694</v>
      </c>
      <c r="D11" s="403"/>
      <c r="E11" s="125" t="s">
        <v>338</v>
      </c>
      <c r="F11" s="267"/>
      <c r="G11" s="313" t="s">
        <v>683</v>
      </c>
    </row>
    <row r="12" spans="1:7" ht="40.5" customHeight="1" x14ac:dyDescent="0.2">
      <c r="A12" s="129">
        <v>6</v>
      </c>
      <c r="B12" s="127" t="s">
        <v>344</v>
      </c>
      <c r="C12" s="402" t="s">
        <v>676</v>
      </c>
      <c r="D12" s="403"/>
      <c r="E12" s="124" t="s">
        <v>60</v>
      </c>
      <c r="F12" s="267"/>
      <c r="G12" s="315"/>
    </row>
    <row r="13" spans="1:7" ht="117" customHeight="1" x14ac:dyDescent="0.2">
      <c r="A13" s="129">
        <v>7</v>
      </c>
      <c r="B13" s="128" t="s">
        <v>671</v>
      </c>
      <c r="C13" s="402" t="s">
        <v>670</v>
      </c>
      <c r="D13" s="403"/>
      <c r="E13" s="124" t="s">
        <v>60</v>
      </c>
      <c r="F13" s="267"/>
      <c r="G13" s="315"/>
    </row>
    <row r="14" spans="1:7" ht="107.25" customHeight="1" x14ac:dyDescent="0.2">
      <c r="A14" s="129">
        <v>8</v>
      </c>
      <c r="B14" s="128" t="s">
        <v>489</v>
      </c>
      <c r="C14" s="402" t="s">
        <v>677</v>
      </c>
      <c r="D14" s="403"/>
      <c r="E14" s="124" t="s">
        <v>60</v>
      </c>
      <c r="F14" s="267"/>
      <c r="G14" s="313" t="s">
        <v>678</v>
      </c>
    </row>
    <row r="15" spans="1:7" ht="87.75" customHeight="1" x14ac:dyDescent="0.2">
      <c r="A15" s="129">
        <v>9</v>
      </c>
      <c r="B15" s="130" t="s">
        <v>345</v>
      </c>
      <c r="C15" s="402" t="s">
        <v>724</v>
      </c>
      <c r="D15" s="403"/>
      <c r="E15" s="124" t="s">
        <v>60</v>
      </c>
      <c r="F15" s="267"/>
      <c r="G15" s="313" t="s">
        <v>679</v>
      </c>
    </row>
    <row r="16" spans="1:7" ht="123.75" customHeight="1" x14ac:dyDescent="0.2">
      <c r="A16" s="131">
        <v>10</v>
      </c>
      <c r="B16" s="130" t="s">
        <v>348</v>
      </c>
      <c r="C16" s="401" t="s">
        <v>681</v>
      </c>
      <c r="D16" s="401"/>
      <c r="E16" s="140" t="s">
        <v>490</v>
      </c>
      <c r="F16" s="267"/>
      <c r="G16" s="313" t="s">
        <v>680</v>
      </c>
    </row>
    <row r="17" spans="1:13" ht="45" customHeight="1" x14ac:dyDescent="0.2">
      <c r="A17" s="131">
        <v>11</v>
      </c>
      <c r="B17" s="130" t="s">
        <v>412</v>
      </c>
      <c r="C17" s="401" t="s">
        <v>682</v>
      </c>
      <c r="D17" s="401"/>
      <c r="E17" s="125" t="s">
        <v>411</v>
      </c>
      <c r="F17" s="267"/>
      <c r="G17" s="315"/>
    </row>
    <row r="18" spans="1:13" ht="45" customHeight="1" x14ac:dyDescent="0.2">
      <c r="A18" s="131">
        <v>12</v>
      </c>
      <c r="B18" s="130" t="s">
        <v>413</v>
      </c>
      <c r="C18" s="402" t="s">
        <v>547</v>
      </c>
      <c r="D18" s="403"/>
      <c r="E18" s="122" t="s">
        <v>433</v>
      </c>
      <c r="F18" s="267"/>
      <c r="G18" s="315"/>
    </row>
    <row r="19" spans="1:13" ht="60" customHeight="1" x14ac:dyDescent="0.2">
      <c r="A19" s="131">
        <v>13</v>
      </c>
      <c r="B19" s="130" t="s">
        <v>545</v>
      </c>
      <c r="C19" s="402" t="s">
        <v>546</v>
      </c>
      <c r="D19" s="403"/>
      <c r="E19" s="269" t="s">
        <v>544</v>
      </c>
      <c r="F19" s="267"/>
      <c r="G19" s="315"/>
    </row>
    <row r="20" spans="1:13" ht="25.5" customHeight="1" x14ac:dyDescent="0.2">
      <c r="A20" s="131">
        <v>14</v>
      </c>
      <c r="B20" s="130" t="s">
        <v>430</v>
      </c>
      <c r="C20" s="401" t="s">
        <v>432</v>
      </c>
      <c r="D20" s="401"/>
      <c r="E20" s="122" t="s">
        <v>431</v>
      </c>
      <c r="F20" s="267"/>
      <c r="G20" s="315"/>
    </row>
    <row r="21" spans="1:13" ht="25.5" customHeight="1" x14ac:dyDescent="0.2">
      <c r="A21" s="131">
        <v>15</v>
      </c>
      <c r="B21" s="130" t="s">
        <v>443</v>
      </c>
      <c r="C21" s="401" t="s">
        <v>446</v>
      </c>
      <c r="D21" s="401"/>
      <c r="E21" s="269" t="s">
        <v>434</v>
      </c>
      <c r="F21" s="267"/>
      <c r="G21" s="315"/>
    </row>
    <row r="22" spans="1:13" ht="26.25" customHeight="1" x14ac:dyDescent="0.2">
      <c r="A22" s="131">
        <v>16</v>
      </c>
      <c r="B22" s="130" t="s">
        <v>445</v>
      </c>
      <c r="C22" s="401" t="s">
        <v>447</v>
      </c>
      <c r="D22" s="401"/>
      <c r="E22" s="270" t="s">
        <v>487</v>
      </c>
      <c r="F22" s="267"/>
      <c r="G22" s="315"/>
    </row>
    <row r="23" spans="1:13" ht="15.95" customHeight="1" x14ac:dyDescent="0.2"/>
    <row r="24" spans="1:13" ht="24" customHeight="1" x14ac:dyDescent="0.35">
      <c r="B24" s="399" t="s">
        <v>726</v>
      </c>
      <c r="C24" s="400"/>
      <c r="D24" s="400"/>
      <c r="E24" s="400"/>
      <c r="F24" s="400"/>
      <c r="G24" s="400"/>
      <c r="H24" s="400"/>
      <c r="I24" s="400"/>
      <c r="J24" s="400"/>
      <c r="K24" s="400"/>
      <c r="L24" s="400"/>
      <c r="M24" s="400"/>
    </row>
    <row r="25" spans="1:13" ht="21.75" customHeight="1" x14ac:dyDescent="0.2"/>
    <row r="26" spans="1:13" ht="25.5" customHeight="1" x14ac:dyDescent="0.2"/>
    <row r="27" spans="1:13" ht="7.7" customHeight="1" x14ac:dyDescent="0.2"/>
    <row r="28" spans="1:13" s="13" customFormat="1" ht="20.25" customHeight="1" x14ac:dyDescent="0.2"/>
    <row r="29" spans="1:13" ht="15.75" customHeight="1" x14ac:dyDescent="0.2"/>
    <row r="30" spans="1:13" ht="15.75" customHeight="1" x14ac:dyDescent="0.2"/>
    <row r="31" spans="1:13" ht="15.75" customHeight="1" x14ac:dyDescent="0.2"/>
    <row r="32" spans="1:13" ht="15.75" customHeight="1" x14ac:dyDescent="0.2"/>
    <row r="33" ht="15.75" customHeight="1" x14ac:dyDescent="0.2"/>
    <row r="34" ht="15.75" customHeight="1" x14ac:dyDescent="0.2"/>
    <row r="35" ht="15.75" customHeight="1" x14ac:dyDescent="0.2"/>
  </sheetData>
  <sheetProtection sheet="1" objects="1" scenarios="1"/>
  <mergeCells count="17">
    <mergeCell ref="C14:D14"/>
    <mergeCell ref="C22:D22"/>
    <mergeCell ref="C19:D19"/>
    <mergeCell ref="C8:D8"/>
    <mergeCell ref="C7:D7"/>
    <mergeCell ref="B6:D6"/>
    <mergeCell ref="C20:D20"/>
    <mergeCell ref="C21:D21"/>
    <mergeCell ref="C13:D13"/>
    <mergeCell ref="C12:D12"/>
    <mergeCell ref="C11:D11"/>
    <mergeCell ref="C10:D10"/>
    <mergeCell ref="C9:D9"/>
    <mergeCell ref="C18:D18"/>
    <mergeCell ref="C17:D17"/>
    <mergeCell ref="C16:D16"/>
    <mergeCell ref="C15:D15"/>
  </mergeCells>
  <hyperlinks>
    <hyperlink ref="E10" location="Wesentlichkeit!C5" display="Wesentlichkeit"/>
    <hyperlink ref="E11" location="'B - 100'!A9" display="B - 100"/>
    <hyperlink ref="E12" location="Datenbasis!B11" display="Datenbasis"/>
    <hyperlink ref="E13" location="Datenbasis!F11" display="Datenbasis"/>
    <hyperlink ref="E14" location="Datenbasis!G11" display="Datenbasis"/>
    <hyperlink ref="E15" location="Datenbasis!K11" display="Datenbasis"/>
    <hyperlink ref="E16" location="Datenbasis!A1" display="Gemäss Zuweiseung in Spalte K in Registerblatt &quot;Datenbasis&quot;"/>
    <hyperlink ref="E9" location="Datenbasis!C5" display="Datenbasis"/>
    <hyperlink ref="E8" location="'ER-Analyse'!A1" display="ER-Analyse"/>
    <hyperlink ref="E17" location="'ER-Analyse'!A1" display="ER-Analyse"/>
    <hyperlink ref="E18" location="'Prüfprogramm ER'!D5" display="Prüfprogramm ER"/>
    <hyperlink ref="E20" location="'Prüfprogramm IR'!D5" display="Prüfprogramm IR"/>
    <hyperlink ref="E21" location="'Prüfprogramm GFR'!D5" display="Prüfprogramm GFR"/>
    <hyperlink ref="E22" location="'Prüfprogramm Anhang'!E5" display="Prüfprogramm Anhang"/>
    <hyperlink ref="E19" location="'Allgemeine Prüfungshandlungen'!E5" display="Allgemeine Prüfungshandlungen"/>
    <hyperlink ref="E7" location="'Beispiel ARL'!Druckbereich" display="ARL"/>
  </hyperlinks>
  <printOptions horizontalCentered="1" verticalCentered="1"/>
  <pageMargins left="0.39370078740157483" right="0.27559055118110237" top="1.1025" bottom="0.59055118110236227" header="0.70866141732283472" footer="0.51181102362204722"/>
  <pageSetup paperSize="9" scale="63" fitToHeight="0" orientation="landscape" r:id="rId1"/>
  <headerFooter>
    <oddHeader>&amp;L&amp;"Times New Roman,Fett"Amt für Volksschule&amp;"Times New Roman,Standard"
Finanzen&amp;C &amp;R&amp;G</oddHeader>
  </headerFooter>
  <rowBreaks count="1" manualBreakCount="1">
    <brk id="15" max="6" man="1"/>
  </rowBreaks>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menu'!$L$22:$L$23</xm:f>
          </x14:formula1>
          <xm:sqref>F7:F22</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3">
    <tabColor theme="3" tint="0.39997558519241921"/>
    <pageSetUpPr fitToPage="1"/>
  </sheetPr>
  <dimension ref="A1:L53"/>
  <sheetViews>
    <sheetView zoomScale="85" zoomScaleNormal="85" workbookViewId="0">
      <selection activeCell="B7" sqref="B7:D7"/>
    </sheetView>
  </sheetViews>
  <sheetFormatPr baseColWidth="10" defaultRowHeight="12.75" outlineLevelRow="1" x14ac:dyDescent="0.2"/>
  <cols>
    <col min="1" max="1" width="6.33203125" style="77" customWidth="1"/>
    <col min="2" max="2" width="27.5" style="77" customWidth="1"/>
    <col min="3" max="3" width="91.83203125" style="77" customWidth="1"/>
    <col min="4" max="4" width="24.33203125" style="77" customWidth="1"/>
    <col min="5" max="5" width="67.33203125" style="77" customWidth="1"/>
    <col min="6" max="6" width="16.5" style="77" customWidth="1"/>
    <col min="7" max="7" width="2" style="77" customWidth="1"/>
    <col min="8" max="16384" width="12" style="77"/>
  </cols>
  <sheetData>
    <row r="1" spans="1:12" ht="19.5" x14ac:dyDescent="0.3">
      <c r="A1" s="133" t="s">
        <v>565</v>
      </c>
    </row>
    <row r="2" spans="1:12" ht="9.75" customHeight="1" x14ac:dyDescent="0.3">
      <c r="A2" s="133"/>
    </row>
    <row r="3" spans="1:12" x14ac:dyDescent="0.2">
      <c r="A3" s="221"/>
      <c r="B3" s="227" t="s">
        <v>573</v>
      </c>
    </row>
    <row r="4" spans="1:12" ht="9.75" customHeight="1" x14ac:dyDescent="0.2"/>
    <row r="5" spans="1:12" ht="16.5" x14ac:dyDescent="0.25">
      <c r="A5" s="421" t="s">
        <v>131</v>
      </c>
      <c r="B5" s="421"/>
      <c r="C5" s="421"/>
      <c r="D5" s="421"/>
      <c r="E5" s="421"/>
      <c r="F5" s="421"/>
      <c r="I5" s="559" t="s">
        <v>263</v>
      </c>
      <c r="J5" s="559"/>
      <c r="K5" s="559"/>
      <c r="L5" s="559"/>
    </row>
    <row r="6" spans="1:12" outlineLevel="1" x14ac:dyDescent="0.2">
      <c r="A6" s="98" t="s">
        <v>436</v>
      </c>
      <c r="B6" s="510" t="s">
        <v>132</v>
      </c>
      <c r="C6" s="564"/>
      <c r="D6" s="68" t="s">
        <v>133</v>
      </c>
      <c r="E6" s="209" t="s">
        <v>147</v>
      </c>
      <c r="F6" s="68" t="s">
        <v>274</v>
      </c>
    </row>
    <row r="7" spans="1:12" ht="32.25" customHeight="1" outlineLevel="1" x14ac:dyDescent="0.2">
      <c r="A7" s="60">
        <v>1</v>
      </c>
      <c r="B7" s="504" t="s">
        <v>414</v>
      </c>
      <c r="C7" s="504"/>
      <c r="D7" s="272"/>
      <c r="E7" s="208"/>
      <c r="F7" s="59"/>
      <c r="G7" s="138"/>
    </row>
    <row r="8" spans="1:12" ht="33.75" customHeight="1" outlineLevel="1" x14ac:dyDescent="0.2">
      <c r="A8" s="60">
        <v>2</v>
      </c>
      <c r="B8" s="504" t="s">
        <v>415</v>
      </c>
      <c r="C8" s="504"/>
      <c r="D8" s="272"/>
      <c r="E8" s="208"/>
      <c r="F8" s="59"/>
      <c r="G8" s="138"/>
    </row>
    <row r="9" spans="1:12" ht="21.75" customHeight="1" outlineLevel="1" x14ac:dyDescent="0.2">
      <c r="A9" s="565">
        <v>3</v>
      </c>
      <c r="B9" s="504" t="s">
        <v>416</v>
      </c>
      <c r="C9" s="504"/>
      <c r="D9" s="272"/>
      <c r="E9" s="208"/>
      <c r="F9" s="59"/>
      <c r="G9" s="138"/>
    </row>
    <row r="10" spans="1:12" ht="18.75" outlineLevel="1" x14ac:dyDescent="0.2">
      <c r="A10" s="566"/>
      <c r="B10" s="169" t="s">
        <v>418</v>
      </c>
      <c r="C10" s="169" t="s">
        <v>417</v>
      </c>
      <c r="D10" s="272"/>
      <c r="E10" s="208"/>
      <c r="F10" s="59"/>
      <c r="G10" s="138"/>
    </row>
    <row r="11" spans="1:12" ht="18" customHeight="1" outlineLevel="1" x14ac:dyDescent="0.2">
      <c r="A11" s="566"/>
      <c r="B11" s="170"/>
      <c r="C11" s="170"/>
      <c r="D11" s="272"/>
      <c r="E11" s="208"/>
      <c r="F11" s="59"/>
      <c r="G11" s="138"/>
    </row>
    <row r="12" spans="1:12" ht="18" customHeight="1" outlineLevel="1" x14ac:dyDescent="0.2">
      <c r="A12" s="566"/>
      <c r="B12" s="170"/>
      <c r="C12" s="170"/>
      <c r="D12" s="272"/>
      <c r="E12" s="208"/>
      <c r="F12" s="59"/>
      <c r="G12" s="138"/>
    </row>
    <row r="13" spans="1:12" ht="18" customHeight="1" outlineLevel="1" x14ac:dyDescent="0.2">
      <c r="A13" s="566"/>
      <c r="B13" s="170"/>
      <c r="C13" s="170"/>
      <c r="D13" s="272"/>
      <c r="E13" s="208"/>
      <c r="F13" s="59"/>
      <c r="G13" s="138"/>
    </row>
    <row r="14" spans="1:12" ht="18" customHeight="1" outlineLevel="1" x14ac:dyDescent="0.2">
      <c r="A14" s="566"/>
      <c r="B14" s="170"/>
      <c r="C14" s="170"/>
      <c r="D14" s="272"/>
      <c r="E14" s="208"/>
      <c r="F14" s="59"/>
      <c r="G14" s="138"/>
    </row>
    <row r="15" spans="1:12" ht="18" customHeight="1" outlineLevel="1" x14ac:dyDescent="0.2">
      <c r="A15" s="566"/>
      <c r="B15" s="170"/>
      <c r="C15" s="170"/>
      <c r="D15" s="272"/>
      <c r="E15" s="208"/>
      <c r="F15" s="59"/>
      <c r="G15" s="138"/>
    </row>
    <row r="16" spans="1:12" ht="18" customHeight="1" outlineLevel="1" x14ac:dyDescent="0.2">
      <c r="A16" s="566"/>
      <c r="B16" s="170"/>
      <c r="C16" s="170"/>
      <c r="D16" s="272"/>
      <c r="E16" s="208"/>
      <c r="F16" s="59"/>
      <c r="G16" s="138"/>
    </row>
    <row r="17" spans="1:11" ht="18" customHeight="1" outlineLevel="1" x14ac:dyDescent="0.2">
      <c r="A17" s="566"/>
      <c r="B17" s="170"/>
      <c r="C17" s="170"/>
      <c r="D17" s="272"/>
      <c r="E17" s="208"/>
      <c r="F17" s="59"/>
      <c r="G17" s="138"/>
    </row>
    <row r="18" spans="1:11" ht="18" customHeight="1" outlineLevel="1" x14ac:dyDescent="0.2">
      <c r="A18" s="566"/>
      <c r="B18" s="170"/>
      <c r="C18" s="170"/>
      <c r="D18" s="272"/>
      <c r="E18" s="208"/>
      <c r="F18" s="59"/>
      <c r="G18" s="138"/>
    </row>
    <row r="19" spans="1:11" ht="18" customHeight="1" outlineLevel="1" x14ac:dyDescent="0.2">
      <c r="A19" s="566"/>
      <c r="B19" s="170"/>
      <c r="C19" s="170"/>
      <c r="D19" s="272"/>
      <c r="E19" s="208"/>
      <c r="F19" s="59"/>
      <c r="G19" s="138"/>
    </row>
    <row r="20" spans="1:11" ht="18" customHeight="1" outlineLevel="1" x14ac:dyDescent="0.2">
      <c r="A20" s="566"/>
      <c r="B20" s="170"/>
      <c r="C20" s="170"/>
      <c r="D20" s="272"/>
      <c r="E20" s="208"/>
      <c r="F20" s="59"/>
      <c r="G20" s="138"/>
    </row>
    <row r="21" spans="1:11" ht="18" customHeight="1" outlineLevel="1" x14ac:dyDescent="0.2">
      <c r="A21" s="567"/>
      <c r="B21" s="170"/>
      <c r="C21" s="170"/>
      <c r="D21" s="272"/>
      <c r="E21" s="208"/>
      <c r="F21" s="59"/>
      <c r="G21" s="138"/>
    </row>
    <row r="22" spans="1:11" ht="25.5" customHeight="1" outlineLevel="1" x14ac:dyDescent="0.2">
      <c r="A22" s="60">
        <v>5</v>
      </c>
      <c r="B22" s="504" t="s">
        <v>419</v>
      </c>
      <c r="C22" s="504"/>
      <c r="D22" s="272"/>
      <c r="E22" s="208"/>
      <c r="F22" s="59"/>
      <c r="G22" s="138"/>
    </row>
    <row r="23" spans="1:11" ht="18.75" outlineLevel="1" x14ac:dyDescent="0.2">
      <c r="A23" s="60">
        <v>6</v>
      </c>
      <c r="B23" s="504" t="s">
        <v>420</v>
      </c>
      <c r="C23" s="504"/>
      <c r="D23" s="272"/>
      <c r="E23" s="208"/>
      <c r="F23" s="59"/>
      <c r="G23" s="138"/>
    </row>
    <row r="24" spans="1:11" ht="27" customHeight="1" outlineLevel="1" x14ac:dyDescent="0.2">
      <c r="A24" s="60">
        <v>7</v>
      </c>
      <c r="B24" s="504" t="s">
        <v>421</v>
      </c>
      <c r="C24" s="504"/>
      <c r="D24" s="272"/>
      <c r="E24" s="208"/>
      <c r="F24" s="59"/>
    </row>
    <row r="25" spans="1:11" ht="94.5" customHeight="1" outlineLevel="1" x14ac:dyDescent="0.2">
      <c r="A25" s="60">
        <v>8</v>
      </c>
      <c r="B25" s="504" t="s">
        <v>422</v>
      </c>
      <c r="C25" s="504"/>
      <c r="D25" s="272"/>
      <c r="E25" s="208"/>
      <c r="F25" s="59"/>
    </row>
    <row r="27" spans="1:11" x14ac:dyDescent="0.2">
      <c r="A27" s="143" t="s">
        <v>480</v>
      </c>
      <c r="B27" s="143"/>
      <c r="C27" s="143"/>
    </row>
    <row r="29" spans="1:11" ht="15" x14ac:dyDescent="0.25">
      <c r="A29" s="563" t="s">
        <v>479</v>
      </c>
      <c r="B29" s="563"/>
      <c r="C29" s="563"/>
      <c r="D29" s="563"/>
      <c r="E29" s="563"/>
      <c r="F29" s="563"/>
      <c r="H29" s="568" t="s">
        <v>482</v>
      </c>
      <c r="I29" s="568"/>
      <c r="J29" s="568"/>
      <c r="K29" s="568"/>
    </row>
    <row r="30" spans="1:11" x14ac:dyDescent="0.2">
      <c r="A30" s="560" t="s">
        <v>457</v>
      </c>
      <c r="B30" s="561"/>
      <c r="C30" s="561"/>
      <c r="D30" s="561"/>
      <c r="E30" s="561"/>
      <c r="F30" s="562"/>
      <c r="H30" s="569" t="s">
        <v>481</v>
      </c>
      <c r="I30" s="569"/>
      <c r="J30" s="569"/>
      <c r="K30" s="569"/>
    </row>
    <row r="31" spans="1:11" outlineLevel="1" x14ac:dyDescent="0.2">
      <c r="A31" s="115" t="s">
        <v>436</v>
      </c>
      <c r="B31" s="516" t="s">
        <v>132</v>
      </c>
      <c r="C31" s="510"/>
      <c r="D31" s="68" t="s">
        <v>133</v>
      </c>
      <c r="E31" s="209" t="s">
        <v>147</v>
      </c>
      <c r="F31" s="68" t="s">
        <v>274</v>
      </c>
      <c r="G31" s="138"/>
      <c r="H31" s="180" t="str">
        <f>IF(Datenbasis!C8="","JJJJ",Datenbasis!C8)</f>
        <v>JJJJ</v>
      </c>
      <c r="I31" s="180" t="str">
        <f>IF(H31="JJJJ","JJJJ",H31+1)</f>
        <v>JJJJ</v>
      </c>
      <c r="J31" s="180" t="str">
        <f t="shared" ref="J31:K31" si="0">IF(I31="JJJJ","JJJJ",I31+1)</f>
        <v>JJJJ</v>
      </c>
      <c r="K31" s="180" t="str">
        <f t="shared" si="0"/>
        <v>JJJJ</v>
      </c>
    </row>
    <row r="32" spans="1:11" ht="27.75" customHeight="1" outlineLevel="1" x14ac:dyDescent="0.2">
      <c r="A32" s="60">
        <v>9</v>
      </c>
      <c r="B32" s="527" t="s">
        <v>458</v>
      </c>
      <c r="C32" s="528"/>
      <c r="D32" s="272"/>
      <c r="E32" s="208"/>
      <c r="F32" s="59"/>
      <c r="G32" s="138"/>
      <c r="H32" s="271"/>
      <c r="I32" s="271"/>
      <c r="J32" s="271"/>
      <c r="K32" s="271"/>
    </row>
    <row r="33" spans="1:11" x14ac:dyDescent="0.2">
      <c r="A33" s="560" t="s">
        <v>364</v>
      </c>
      <c r="B33" s="561"/>
      <c r="C33" s="561"/>
      <c r="D33" s="561"/>
      <c r="E33" s="561"/>
      <c r="F33" s="562"/>
      <c r="H33" s="271"/>
      <c r="I33" s="271"/>
      <c r="J33" s="271"/>
      <c r="K33" s="271"/>
    </row>
    <row r="34" spans="1:11" ht="27.75" customHeight="1" outlineLevel="1" x14ac:dyDescent="0.2">
      <c r="A34" s="60">
        <v>10</v>
      </c>
      <c r="B34" s="504" t="s">
        <v>459</v>
      </c>
      <c r="C34" s="527"/>
      <c r="D34" s="272"/>
      <c r="E34" s="208"/>
      <c r="F34" s="59"/>
      <c r="G34" s="138"/>
      <c r="H34" s="271"/>
      <c r="I34" s="271"/>
      <c r="J34" s="271"/>
      <c r="K34" s="271"/>
    </row>
    <row r="35" spans="1:11" ht="27.75" customHeight="1" outlineLevel="1" x14ac:dyDescent="0.2">
      <c r="A35" s="60">
        <v>11</v>
      </c>
      <c r="B35" s="504" t="s">
        <v>460</v>
      </c>
      <c r="C35" s="527"/>
      <c r="D35" s="272"/>
      <c r="E35" s="208"/>
      <c r="F35" s="59"/>
      <c r="H35" s="271"/>
      <c r="I35" s="271"/>
      <c r="J35" s="271"/>
      <c r="K35" s="271"/>
    </row>
    <row r="36" spans="1:11" ht="34.5" customHeight="1" outlineLevel="1" x14ac:dyDescent="0.2">
      <c r="A36" s="60">
        <v>12</v>
      </c>
      <c r="B36" s="504" t="s">
        <v>461</v>
      </c>
      <c r="C36" s="527"/>
      <c r="D36" s="272"/>
      <c r="E36" s="208"/>
      <c r="F36" s="59"/>
      <c r="H36" s="271"/>
      <c r="I36" s="271"/>
      <c r="J36" s="271"/>
      <c r="K36" s="271"/>
    </row>
    <row r="37" spans="1:11" ht="25.5" customHeight="1" outlineLevel="1" x14ac:dyDescent="0.2">
      <c r="A37" s="60">
        <v>13</v>
      </c>
      <c r="B37" s="504" t="s">
        <v>462</v>
      </c>
      <c r="C37" s="527"/>
      <c r="D37" s="272"/>
      <c r="E37" s="208"/>
      <c r="F37" s="59"/>
      <c r="H37" s="271"/>
      <c r="I37" s="271"/>
      <c r="J37" s="271"/>
      <c r="K37" s="271"/>
    </row>
    <row r="38" spans="1:11" ht="25.5" customHeight="1" outlineLevel="1" x14ac:dyDescent="0.2">
      <c r="A38" s="60">
        <v>14</v>
      </c>
      <c r="B38" s="504" t="s">
        <v>463</v>
      </c>
      <c r="C38" s="527"/>
      <c r="D38" s="272"/>
      <c r="E38" s="208"/>
      <c r="F38" s="59"/>
      <c r="G38" s="138"/>
      <c r="H38" s="271"/>
      <c r="I38" s="271"/>
      <c r="J38" s="271"/>
      <c r="K38" s="271"/>
    </row>
    <row r="39" spans="1:11" ht="25.5" customHeight="1" outlineLevel="1" x14ac:dyDescent="0.2">
      <c r="A39" s="60">
        <v>15</v>
      </c>
      <c r="B39" s="504" t="s">
        <v>464</v>
      </c>
      <c r="C39" s="527"/>
      <c r="D39" s="272"/>
      <c r="E39" s="208"/>
      <c r="F39" s="59"/>
      <c r="H39" s="271"/>
      <c r="I39" s="271"/>
      <c r="J39" s="271"/>
      <c r="K39" s="271"/>
    </row>
    <row r="40" spans="1:11" ht="25.5" customHeight="1" outlineLevel="1" x14ac:dyDescent="0.2">
      <c r="A40" s="60">
        <v>16</v>
      </c>
      <c r="B40" s="504" t="s">
        <v>465</v>
      </c>
      <c r="C40" s="527"/>
      <c r="D40" s="272"/>
      <c r="E40" s="208"/>
      <c r="F40" s="59"/>
      <c r="H40" s="271"/>
      <c r="I40" s="271"/>
      <c r="J40" s="271"/>
      <c r="K40" s="271"/>
    </row>
    <row r="41" spans="1:11" ht="25.5" customHeight="1" outlineLevel="1" x14ac:dyDescent="0.2">
      <c r="A41" s="60">
        <v>17</v>
      </c>
      <c r="B41" s="504" t="s">
        <v>466</v>
      </c>
      <c r="C41" s="527"/>
      <c r="D41" s="272"/>
      <c r="E41" s="208"/>
      <c r="F41" s="59"/>
      <c r="G41" s="138"/>
      <c r="H41" s="271"/>
      <c r="I41" s="271"/>
      <c r="J41" s="271"/>
      <c r="K41" s="271"/>
    </row>
    <row r="42" spans="1:11" ht="33" customHeight="1" outlineLevel="1" x14ac:dyDescent="0.2">
      <c r="A42" s="60">
        <v>18</v>
      </c>
      <c r="B42" s="504" t="s">
        <v>467</v>
      </c>
      <c r="C42" s="527"/>
      <c r="D42" s="272"/>
      <c r="E42" s="208"/>
      <c r="F42" s="59"/>
      <c r="G42" s="138"/>
      <c r="H42" s="271"/>
      <c r="I42" s="271"/>
      <c r="J42" s="271"/>
      <c r="K42" s="271"/>
    </row>
    <row r="43" spans="1:11" ht="33" customHeight="1" outlineLevel="1" x14ac:dyDescent="0.2">
      <c r="A43" s="60">
        <v>19</v>
      </c>
      <c r="B43" s="504" t="s">
        <v>468</v>
      </c>
      <c r="C43" s="527"/>
      <c r="D43" s="272"/>
      <c r="E43" s="208"/>
      <c r="F43" s="59"/>
      <c r="G43" s="138"/>
      <c r="H43" s="271"/>
      <c r="I43" s="271"/>
      <c r="J43" s="271"/>
      <c r="K43" s="271"/>
    </row>
    <row r="44" spans="1:11" ht="25.5" customHeight="1" outlineLevel="1" x14ac:dyDescent="0.2">
      <c r="A44" s="60">
        <v>20</v>
      </c>
      <c r="B44" s="504" t="s">
        <v>469</v>
      </c>
      <c r="C44" s="527"/>
      <c r="D44" s="272"/>
      <c r="E44" s="208"/>
      <c r="F44" s="59"/>
      <c r="G44" s="138"/>
      <c r="H44" s="271"/>
      <c r="I44" s="271"/>
      <c r="J44" s="271"/>
      <c r="K44" s="271"/>
    </row>
    <row r="45" spans="1:11" ht="30" customHeight="1" outlineLevel="1" x14ac:dyDescent="0.2">
      <c r="A45" s="60">
        <v>21</v>
      </c>
      <c r="B45" s="504" t="s">
        <v>470</v>
      </c>
      <c r="C45" s="527"/>
      <c r="D45" s="272"/>
      <c r="E45" s="208"/>
      <c r="F45" s="59"/>
      <c r="G45" s="138"/>
      <c r="H45" s="271"/>
      <c r="I45" s="271"/>
      <c r="J45" s="271"/>
      <c r="K45" s="271"/>
    </row>
    <row r="46" spans="1:11" ht="30" customHeight="1" outlineLevel="1" x14ac:dyDescent="0.2">
      <c r="A46" s="60">
        <v>22</v>
      </c>
      <c r="B46" s="504" t="s">
        <v>471</v>
      </c>
      <c r="C46" s="527"/>
      <c r="D46" s="272"/>
      <c r="E46" s="208"/>
      <c r="F46" s="59"/>
      <c r="G46" s="138"/>
      <c r="H46" s="271"/>
      <c r="I46" s="271"/>
      <c r="J46" s="271"/>
      <c r="K46" s="271"/>
    </row>
    <row r="47" spans="1:11" ht="30" customHeight="1" outlineLevel="1" x14ac:dyDescent="0.2">
      <c r="A47" s="60">
        <v>23</v>
      </c>
      <c r="B47" s="504" t="s">
        <v>472</v>
      </c>
      <c r="C47" s="527"/>
      <c r="D47" s="272"/>
      <c r="E47" s="208"/>
      <c r="F47" s="59"/>
      <c r="H47" s="271"/>
      <c r="I47" s="271"/>
      <c r="J47" s="271"/>
      <c r="K47" s="271"/>
    </row>
    <row r="48" spans="1:11" ht="30" customHeight="1" outlineLevel="1" x14ac:dyDescent="0.2">
      <c r="A48" s="60">
        <v>24</v>
      </c>
      <c r="B48" s="504" t="s">
        <v>473</v>
      </c>
      <c r="C48" s="527"/>
      <c r="D48" s="272"/>
      <c r="E48" s="208"/>
      <c r="F48" s="59"/>
      <c r="H48" s="271"/>
      <c r="I48" s="271"/>
      <c r="J48" s="271"/>
      <c r="K48" s="271"/>
    </row>
    <row r="49" spans="1:11" ht="30" customHeight="1" outlineLevel="1" x14ac:dyDescent="0.2">
      <c r="A49" s="60">
        <v>25</v>
      </c>
      <c r="B49" s="504" t="s">
        <v>474</v>
      </c>
      <c r="C49" s="527"/>
      <c r="D49" s="272"/>
      <c r="E49" s="208"/>
      <c r="F49" s="59"/>
      <c r="G49" s="138"/>
      <c r="H49" s="271"/>
      <c r="I49" s="271"/>
      <c r="J49" s="271"/>
      <c r="K49" s="271"/>
    </row>
    <row r="50" spans="1:11" ht="25.5" customHeight="1" outlineLevel="1" x14ac:dyDescent="0.2">
      <c r="A50" s="60">
        <v>26</v>
      </c>
      <c r="B50" s="504" t="s">
        <v>475</v>
      </c>
      <c r="C50" s="527"/>
      <c r="D50" s="272"/>
      <c r="E50" s="208"/>
      <c r="F50" s="59"/>
      <c r="G50" s="138"/>
      <c r="H50" s="271"/>
      <c r="I50" s="271"/>
      <c r="J50" s="271"/>
      <c r="K50" s="271"/>
    </row>
    <row r="51" spans="1:11" ht="40.5" customHeight="1" outlineLevel="1" x14ac:dyDescent="0.2">
      <c r="A51" s="60">
        <v>27</v>
      </c>
      <c r="B51" s="504" t="s">
        <v>476</v>
      </c>
      <c r="C51" s="527"/>
      <c r="D51" s="272"/>
      <c r="E51" s="208"/>
      <c r="F51" s="59"/>
      <c r="G51" s="138"/>
      <c r="H51" s="271"/>
      <c r="I51" s="271"/>
      <c r="J51" s="271"/>
      <c r="K51" s="271"/>
    </row>
    <row r="52" spans="1:11" ht="25.5" customHeight="1" outlineLevel="1" x14ac:dyDescent="0.2">
      <c r="A52" s="60">
        <v>28</v>
      </c>
      <c r="B52" s="504" t="s">
        <v>477</v>
      </c>
      <c r="C52" s="527"/>
      <c r="D52" s="272"/>
      <c r="E52" s="208"/>
      <c r="F52" s="59"/>
      <c r="G52" s="138"/>
      <c r="H52" s="271"/>
      <c r="I52" s="271"/>
      <c r="J52" s="271"/>
      <c r="K52" s="271"/>
    </row>
    <row r="53" spans="1:11" ht="25.5" customHeight="1" outlineLevel="1" x14ac:dyDescent="0.2">
      <c r="A53" s="60">
        <v>29</v>
      </c>
      <c r="B53" s="504" t="s">
        <v>478</v>
      </c>
      <c r="C53" s="527"/>
      <c r="D53" s="272"/>
      <c r="E53" s="208"/>
      <c r="F53" s="59"/>
      <c r="G53" s="138"/>
      <c r="H53" s="271"/>
      <c r="I53" s="271"/>
      <c r="J53" s="271"/>
      <c r="K53" s="271"/>
    </row>
  </sheetData>
  <sheetProtection sheet="1" objects="1" scenarios="1" formatCells="0" formatColumns="0" formatRows="0" insertColumns="0" insertRows="0" deleteColumns="0" deleteRows="0"/>
  <mergeCells count="38">
    <mergeCell ref="B52:C52"/>
    <mergeCell ref="B53:C53"/>
    <mergeCell ref="H30:K30"/>
    <mergeCell ref="B51:C51"/>
    <mergeCell ref="B40:C40"/>
    <mergeCell ref="B41:C41"/>
    <mergeCell ref="B42:C42"/>
    <mergeCell ref="B37:C37"/>
    <mergeCell ref="B43:C43"/>
    <mergeCell ref="B44:C44"/>
    <mergeCell ref="B45:C45"/>
    <mergeCell ref="B38:C38"/>
    <mergeCell ref="B39:C39"/>
    <mergeCell ref="B49:C49"/>
    <mergeCell ref="B9:C9"/>
    <mergeCell ref="B50:C50"/>
    <mergeCell ref="B46:C46"/>
    <mergeCell ref="B47:C47"/>
    <mergeCell ref="B48:C48"/>
    <mergeCell ref="B34:C34"/>
    <mergeCell ref="B35:C35"/>
    <mergeCell ref="B36:C36"/>
    <mergeCell ref="I5:L5"/>
    <mergeCell ref="A30:F30"/>
    <mergeCell ref="A29:F29"/>
    <mergeCell ref="A33:F33"/>
    <mergeCell ref="B22:C22"/>
    <mergeCell ref="B23:C23"/>
    <mergeCell ref="A5:F5"/>
    <mergeCell ref="B6:C6"/>
    <mergeCell ref="B7:C7"/>
    <mergeCell ref="B8:C8"/>
    <mergeCell ref="A9:A21"/>
    <mergeCell ref="H29:K29"/>
    <mergeCell ref="B32:C32"/>
    <mergeCell ref="B31:C31"/>
    <mergeCell ref="B24:C24"/>
    <mergeCell ref="B25:C25"/>
  </mergeCells>
  <conditionalFormatting sqref="A33">
    <cfRule type="expression" dxfId="186" priority="41">
      <formula>$A$36=""</formula>
    </cfRule>
  </conditionalFormatting>
  <conditionalFormatting sqref="B37:C45">
    <cfRule type="expression" dxfId="185" priority="40">
      <formula>$A$36=""</formula>
    </cfRule>
  </conditionalFormatting>
  <conditionalFormatting sqref="B46:C52">
    <cfRule type="expression" dxfId="184" priority="39">
      <formula>$A$36=""</formula>
    </cfRule>
  </conditionalFormatting>
  <conditionalFormatting sqref="B53:C53">
    <cfRule type="expression" dxfId="183" priority="38">
      <formula>$A$36=""</formula>
    </cfRule>
  </conditionalFormatting>
  <conditionalFormatting sqref="A32:C32 F32">
    <cfRule type="expression" dxfId="182" priority="37">
      <formula>$I$32&amp;$J$32&amp;$K$32="x"</formula>
    </cfRule>
  </conditionalFormatting>
  <conditionalFormatting sqref="A34:C34 F34">
    <cfRule type="expression" dxfId="181" priority="34">
      <formula>$I$34&amp;$J$34&amp;$K$34="x"</formula>
    </cfRule>
  </conditionalFormatting>
  <conditionalFormatting sqref="A35:C35 F35">
    <cfRule type="expression" dxfId="180" priority="29">
      <formula>$I$35&amp;$J$35&amp;$K$35="x"</formula>
    </cfRule>
  </conditionalFormatting>
  <conditionalFormatting sqref="A36:C36 F36">
    <cfRule type="expression" dxfId="179" priority="28">
      <formula>$I$36&amp;$J$36&amp;$K$36="x"</formula>
    </cfRule>
  </conditionalFormatting>
  <conditionalFormatting sqref="A37:C37 F37">
    <cfRule type="expression" dxfId="178" priority="27">
      <formula>$I$37&amp;$J$37&amp;$K$37="x"</formula>
    </cfRule>
  </conditionalFormatting>
  <conditionalFormatting sqref="A38:C38 F38">
    <cfRule type="expression" dxfId="177" priority="26">
      <formula>$I$38&amp;$J$38&amp;$K$38="x"</formula>
    </cfRule>
  </conditionalFormatting>
  <conditionalFormatting sqref="A39:C39 F39">
    <cfRule type="expression" dxfId="176" priority="25">
      <formula>$I$39&amp;$J$39&amp;$K$39="x"</formula>
    </cfRule>
  </conditionalFormatting>
  <conditionalFormatting sqref="A40:C40 F40">
    <cfRule type="expression" dxfId="175" priority="24">
      <formula>$I$40&amp;$J$40&amp;$K$40="x"</formula>
    </cfRule>
  </conditionalFormatting>
  <conditionalFormatting sqref="A41:C41 F41">
    <cfRule type="expression" dxfId="174" priority="23">
      <formula>$I$41&amp;$J$41&amp;$K$41="x"</formula>
    </cfRule>
  </conditionalFormatting>
  <conditionalFormatting sqref="A42:C42 F42">
    <cfRule type="expression" dxfId="173" priority="22">
      <formula>$I$42&amp;$J$42&amp;$K$42="x"</formula>
    </cfRule>
  </conditionalFormatting>
  <conditionalFormatting sqref="A43:C43 F43">
    <cfRule type="expression" dxfId="172" priority="21">
      <formula>$I$43&amp;$J$43&amp;$K$43="x"</formula>
    </cfRule>
  </conditionalFormatting>
  <conditionalFormatting sqref="A44:C44 F44">
    <cfRule type="expression" dxfId="171" priority="20">
      <formula>$I$44&amp;$J$44&amp;$K$44="x"</formula>
    </cfRule>
  </conditionalFormatting>
  <conditionalFormatting sqref="A45:C45 F45">
    <cfRule type="expression" dxfId="170" priority="19">
      <formula>$I$45&amp;$J$45&amp;$K$45="x"</formula>
    </cfRule>
  </conditionalFormatting>
  <conditionalFormatting sqref="B46:C46 F46">
    <cfRule type="expression" dxfId="169" priority="18">
      <formula>$I$46&amp;$J$46&amp;$K$46="x"</formula>
    </cfRule>
  </conditionalFormatting>
  <conditionalFormatting sqref="B47:C47 F47">
    <cfRule type="expression" dxfId="168" priority="17">
      <formula>$I$47&amp;$J$47&amp;$K$47="x"</formula>
    </cfRule>
  </conditionalFormatting>
  <conditionalFormatting sqref="B48:C48 F48">
    <cfRule type="expression" dxfId="167" priority="16">
      <formula>$I$48&amp;$J$48&amp;$K$48="x"</formula>
    </cfRule>
  </conditionalFormatting>
  <conditionalFormatting sqref="B49:C49 F49">
    <cfRule type="expression" dxfId="166" priority="15">
      <formula>$I$49&amp;$J$49&amp;$K$49="x"</formula>
    </cfRule>
  </conditionalFormatting>
  <conditionalFormatting sqref="B50:C50 F50">
    <cfRule type="expression" dxfId="165" priority="14">
      <formula>$I$50&amp;$J$50&amp;$K$50="x"</formula>
    </cfRule>
  </conditionalFormatting>
  <conditionalFormatting sqref="B51:C51 F51">
    <cfRule type="expression" dxfId="164" priority="13">
      <formula>$I$51&amp;$J$51&amp;$K$51="x"</formula>
    </cfRule>
  </conditionalFormatting>
  <conditionalFormatting sqref="B52:C52 F52">
    <cfRule type="expression" dxfId="163" priority="12">
      <formula>$I$52&amp;$J$52&amp;$K$52="x"</formula>
    </cfRule>
  </conditionalFormatting>
  <conditionalFormatting sqref="B53:C53 F53">
    <cfRule type="expression" dxfId="162" priority="11">
      <formula>$I$53&amp;$J$53&amp;$K$53="x"</formula>
    </cfRule>
  </conditionalFormatting>
  <conditionalFormatting sqref="D32">
    <cfRule type="expression" dxfId="161" priority="9">
      <formula>D32="x"</formula>
    </cfRule>
    <cfRule type="expression" dxfId="160" priority="10">
      <formula>D32="✓"</formula>
    </cfRule>
  </conditionalFormatting>
  <conditionalFormatting sqref="D7">
    <cfRule type="expression" dxfId="159" priority="7">
      <formula>D7="x"</formula>
    </cfRule>
    <cfRule type="expression" dxfId="158" priority="8">
      <formula>D7="✓"</formula>
    </cfRule>
  </conditionalFormatting>
  <conditionalFormatting sqref="D8:D25">
    <cfRule type="expression" dxfId="157" priority="5">
      <formula>D8="x"</formula>
    </cfRule>
    <cfRule type="expression" dxfId="156" priority="6">
      <formula>D8="✓"</formula>
    </cfRule>
  </conditionalFormatting>
  <conditionalFormatting sqref="D34">
    <cfRule type="expression" dxfId="155" priority="3">
      <formula>D34="x"</formula>
    </cfRule>
    <cfRule type="expression" dxfId="154" priority="4">
      <formula>D34="✓"</formula>
    </cfRule>
  </conditionalFormatting>
  <conditionalFormatting sqref="D35:D53">
    <cfRule type="expression" dxfId="153" priority="1">
      <formula>D35="x"</formula>
    </cfRule>
    <cfRule type="expression" dxfId="152" priority="2">
      <formula>D35="✓"</formula>
    </cfRule>
  </conditionalFormatting>
  <hyperlinks>
    <hyperlink ref="I5" location="Anleitung!A1" display="Zurück zu Registerblatt &quot;Anleitung&quot;"/>
  </hyperlinks>
  <pageMargins left="0.70866141732283472" right="0.70866141732283472" top="0.78740157480314965" bottom="0.78740157480314965" header="0.31496062992125984" footer="0.31496062992125984"/>
  <pageSetup paperSize="9" scale="38" orientation="landscape" r:id="rId1"/>
  <headerFooter alignWithMargins="0">
    <oddHeader>&amp;L&amp;"Arial,Fett"Amt für Volksschule&amp;"Arial,Standard"
Finanzen&amp;R&amp;G</oddHeader>
  </headerFooter>
  <rowBreaks count="1" manualBreakCount="1">
    <brk id="28" max="11" man="1"/>
  </rowBreaks>
  <legacy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46" id="{338529A1-155B-40ED-8792-8659BA556FD7}">
            <xm:f>Datenbasis!$G$15=x</xm:f>
            <x14:dxf>
              <border>
                <left style="thin">
                  <color auto="1"/>
                </left>
                <right style="thin">
                  <color auto="1"/>
                </right>
                <top style="thin">
                  <color auto="1"/>
                </top>
                <bottom style="thin">
                  <color auto="1"/>
                </bottom>
                <vertical/>
                <horizontal/>
              </border>
            </x14:dxf>
          </x14:cfRule>
          <xm:sqref>A7:C9 A22:C24 B10:C21 B6:C6 F6</xm:sqref>
        </x14:conditionalFormatting>
        <x14:conditionalFormatting xmlns:xm="http://schemas.microsoft.com/office/excel/2006/main">
          <x14:cfRule type="expression" priority="45" id="{0780A95A-AA85-43A6-B450-C1EAE9212A85}">
            <xm:f>Datenbasis!$G$15=x</xm:f>
            <x14:dxf>
              <border>
                <left style="thin">
                  <color auto="1"/>
                </left>
                <right style="thin">
                  <color auto="1"/>
                </right>
                <top style="thin">
                  <color auto="1"/>
                </top>
                <bottom style="thin">
                  <color auto="1"/>
                </bottom>
                <vertical/>
                <horizontal/>
              </border>
            </x14:dxf>
          </x14:cfRule>
          <xm:sqref>A25:C25</xm:sqref>
        </x14:conditionalFormatting>
        <x14:conditionalFormatting xmlns:xm="http://schemas.microsoft.com/office/excel/2006/main">
          <x14:cfRule type="expression" priority="44" id="{0058F7FE-5032-4CEB-A709-0078099E5E3F}">
            <xm:f>Datenbasis!$G$15=x</xm:f>
            <x14:dxf>
              <border>
                <left style="thin">
                  <color auto="1"/>
                </left>
                <right style="thin">
                  <color auto="1"/>
                </right>
                <top style="thin">
                  <color auto="1"/>
                </top>
                <bottom style="thin">
                  <color auto="1"/>
                </bottom>
                <vertical/>
                <horizontal/>
              </border>
            </x14:dxf>
          </x14:cfRule>
          <xm:sqref>A6</xm:sqref>
        </x14:conditionalFormatting>
        <x14:conditionalFormatting xmlns:xm="http://schemas.microsoft.com/office/excel/2006/main">
          <x14:cfRule type="expression" priority="42" id="{6BDBC932-5706-416C-ADE0-0D7DEC1279EF}">
            <xm:f>Datenbasis!$G$15=x</xm:f>
            <x14:dxf>
              <border>
                <left style="thin">
                  <color auto="1"/>
                </left>
                <right style="thin">
                  <color auto="1"/>
                </right>
                <top style="thin">
                  <color auto="1"/>
                </top>
                <bottom style="thin">
                  <color auto="1"/>
                </bottom>
                <vertical/>
                <horizontal/>
              </border>
            </x14:dxf>
          </x14:cfRule>
          <xm:sqref>F31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'Drop Down menu'!$D$11:$D$12</xm:f>
          </x14:formula1>
          <xm:sqref>H32:K53</xm:sqref>
        </x14:dataValidation>
        <x14:dataValidation type="list" allowBlank="1" showInputMessage="1" showErrorMessage="1">
          <x14:formula1>
            <xm:f>'Drop Down menu'!$F$21:$F$24</xm:f>
          </x14:formula1>
          <xm:sqref>D32 D7:D25 D34:D53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tabColor theme="3" tint="0.39997558519241921"/>
    <pageSetUpPr fitToPage="1"/>
  </sheetPr>
  <dimension ref="A1:L26"/>
  <sheetViews>
    <sheetView zoomScale="85" zoomScaleNormal="85" zoomScalePageLayoutView="70" workbookViewId="0">
      <selection activeCell="B7" sqref="B7:D7"/>
    </sheetView>
  </sheetViews>
  <sheetFormatPr baseColWidth="10" defaultRowHeight="12.75" x14ac:dyDescent="0.2"/>
  <cols>
    <col min="1" max="1" width="12" style="132"/>
    <col min="2" max="2" width="27.5" style="132" customWidth="1"/>
    <col min="3" max="3" width="83" style="132" customWidth="1"/>
    <col min="4" max="4" width="24.33203125" style="132" customWidth="1"/>
    <col min="5" max="5" width="72.33203125" style="132" customWidth="1"/>
    <col min="6" max="6" width="16.1640625" style="132" customWidth="1"/>
    <col min="7" max="7" width="2" style="132" customWidth="1"/>
    <col min="8" max="16384" width="12" style="132"/>
  </cols>
  <sheetData>
    <row r="1" spans="1:12" ht="19.5" x14ac:dyDescent="0.3">
      <c r="A1" s="133" t="s">
        <v>429</v>
      </c>
    </row>
    <row r="2" spans="1:12" ht="10.5" customHeight="1" x14ac:dyDescent="0.3">
      <c r="A2" s="133"/>
    </row>
    <row r="3" spans="1:12" x14ac:dyDescent="0.2">
      <c r="A3" s="221"/>
      <c r="B3" s="227" t="s">
        <v>573</v>
      </c>
    </row>
    <row r="4" spans="1:12" ht="10.5" customHeight="1" x14ac:dyDescent="0.2"/>
    <row r="5" spans="1:12" ht="16.5" x14ac:dyDescent="0.25">
      <c r="A5" s="421" t="s">
        <v>131</v>
      </c>
      <c r="B5" s="421"/>
      <c r="C5" s="421"/>
      <c r="D5" s="421"/>
      <c r="E5" s="421"/>
      <c r="F5" s="421"/>
      <c r="I5" s="570" t="s">
        <v>263</v>
      </c>
      <c r="J5" s="570"/>
      <c r="K5" s="570"/>
      <c r="L5" s="570"/>
    </row>
    <row r="6" spans="1:12" x14ac:dyDescent="0.2">
      <c r="A6" s="98" t="s">
        <v>436</v>
      </c>
      <c r="B6" s="510" t="s">
        <v>132</v>
      </c>
      <c r="C6" s="564"/>
      <c r="D6" s="68" t="s">
        <v>133</v>
      </c>
      <c r="E6" s="209" t="s">
        <v>147</v>
      </c>
      <c r="F6" s="68" t="s">
        <v>274</v>
      </c>
    </row>
    <row r="7" spans="1:12" ht="28.5" customHeight="1" x14ac:dyDescent="0.2">
      <c r="A7" s="60">
        <v>1</v>
      </c>
      <c r="B7" s="504" t="s">
        <v>423</v>
      </c>
      <c r="C7" s="504"/>
      <c r="D7" s="272"/>
      <c r="E7" s="208"/>
      <c r="F7" s="59"/>
      <c r="G7" s="137"/>
    </row>
    <row r="8" spans="1:12" ht="28.5" customHeight="1" x14ac:dyDescent="0.2">
      <c r="A8" s="60">
        <v>2</v>
      </c>
      <c r="B8" s="504" t="s">
        <v>424</v>
      </c>
      <c r="C8" s="504"/>
      <c r="D8" s="272"/>
      <c r="E8" s="208"/>
      <c r="F8" s="59"/>
      <c r="G8" s="137"/>
    </row>
    <row r="9" spans="1:12" ht="28.5" customHeight="1" x14ac:dyDescent="0.2">
      <c r="A9" s="139">
        <v>3</v>
      </c>
      <c r="B9" s="504" t="s">
        <v>425</v>
      </c>
      <c r="C9" s="504"/>
      <c r="D9" s="272"/>
      <c r="E9" s="208"/>
      <c r="F9" s="59"/>
      <c r="G9" s="137"/>
    </row>
    <row r="10" spans="1:12" ht="45.75" customHeight="1" x14ac:dyDescent="0.2">
      <c r="A10" s="60">
        <v>4</v>
      </c>
      <c r="B10" s="504" t="s">
        <v>494</v>
      </c>
      <c r="C10" s="504"/>
      <c r="D10" s="272"/>
      <c r="E10" s="208"/>
      <c r="F10" s="59"/>
      <c r="G10" s="137"/>
    </row>
    <row r="11" spans="1:12" ht="36" customHeight="1" x14ac:dyDescent="0.2">
      <c r="A11" s="60">
        <v>5</v>
      </c>
      <c r="B11" s="504" t="s">
        <v>571</v>
      </c>
      <c r="C11" s="504"/>
      <c r="D11" s="272"/>
      <c r="E11" s="208"/>
      <c r="F11" s="59"/>
      <c r="G11" s="137"/>
    </row>
    <row r="12" spans="1:12" ht="36" customHeight="1" x14ac:dyDescent="0.2">
      <c r="A12" s="60">
        <v>6</v>
      </c>
      <c r="B12" s="504" t="s">
        <v>566</v>
      </c>
      <c r="C12" s="504"/>
      <c r="D12" s="272"/>
      <c r="E12" s="208"/>
      <c r="F12" s="59"/>
    </row>
    <row r="13" spans="1:12" ht="36" customHeight="1" x14ac:dyDescent="0.2">
      <c r="A13" s="60">
        <v>7</v>
      </c>
      <c r="B13" s="504" t="s">
        <v>495</v>
      </c>
      <c r="C13" s="504"/>
      <c r="D13" s="272"/>
      <c r="E13" s="208"/>
      <c r="F13" s="59"/>
    </row>
    <row r="14" spans="1:12" ht="36" customHeight="1" x14ac:dyDescent="0.2">
      <c r="A14" s="60">
        <v>8</v>
      </c>
      <c r="B14" s="504" t="s">
        <v>426</v>
      </c>
      <c r="C14" s="504"/>
      <c r="D14" s="272"/>
      <c r="E14" s="208"/>
      <c r="F14" s="59"/>
    </row>
    <row r="15" spans="1:12" ht="32.25" customHeight="1" x14ac:dyDescent="0.2">
      <c r="A15" s="60">
        <v>9</v>
      </c>
      <c r="B15" s="504" t="s">
        <v>572</v>
      </c>
      <c r="C15" s="504"/>
      <c r="D15" s="272"/>
      <c r="E15" s="208"/>
      <c r="F15" s="59"/>
    </row>
    <row r="16" spans="1:12" ht="32.25" customHeight="1" x14ac:dyDescent="0.2">
      <c r="A16" s="60">
        <v>10</v>
      </c>
      <c r="B16" s="504" t="s">
        <v>427</v>
      </c>
      <c r="C16" s="504"/>
      <c r="D16" s="272"/>
      <c r="E16" s="208"/>
      <c r="F16" s="59"/>
      <c r="G16" s="137"/>
    </row>
    <row r="17" spans="1:7" ht="86.25" customHeight="1" x14ac:dyDescent="0.2">
      <c r="A17" s="60">
        <v>11</v>
      </c>
      <c r="B17" s="504" t="s">
        <v>428</v>
      </c>
      <c r="C17" s="504"/>
      <c r="D17" s="272"/>
      <c r="E17" s="208"/>
      <c r="F17" s="59"/>
    </row>
    <row r="20" spans="1:7" ht="15" x14ac:dyDescent="0.25">
      <c r="A20" s="563" t="s">
        <v>479</v>
      </c>
      <c r="B20" s="563"/>
      <c r="C20" s="563"/>
      <c r="D20" s="563"/>
      <c r="E20" s="563"/>
      <c r="F20" s="563"/>
    </row>
    <row r="21" spans="1:7" x14ac:dyDescent="0.2">
      <c r="A21" s="560" t="s">
        <v>457</v>
      </c>
      <c r="B21" s="561"/>
      <c r="C21" s="561"/>
      <c r="D21" s="561"/>
      <c r="E21" s="561"/>
      <c r="F21" s="562"/>
    </row>
    <row r="22" spans="1:7" x14ac:dyDescent="0.2">
      <c r="A22" s="115" t="s">
        <v>436</v>
      </c>
      <c r="B22" s="516" t="s">
        <v>132</v>
      </c>
      <c r="C22" s="510"/>
      <c r="D22" s="68" t="s">
        <v>133</v>
      </c>
      <c r="E22" s="209" t="s">
        <v>147</v>
      </c>
      <c r="F22" s="68" t="s">
        <v>274</v>
      </c>
    </row>
    <row r="23" spans="1:7" ht="32.25" customHeight="1" x14ac:dyDescent="0.2">
      <c r="A23" s="60">
        <v>12</v>
      </c>
      <c r="B23" s="527" t="s">
        <v>483</v>
      </c>
      <c r="C23" s="528"/>
      <c r="D23" s="272"/>
      <c r="E23" s="208"/>
      <c r="F23" s="59"/>
      <c r="G23" s="137"/>
    </row>
    <row r="24" spans="1:7" ht="18" customHeight="1" x14ac:dyDescent="0.2">
      <c r="A24" s="60">
        <v>13</v>
      </c>
      <c r="B24" s="504" t="s">
        <v>484</v>
      </c>
      <c r="C24" s="527"/>
      <c r="D24" s="272"/>
      <c r="E24" s="208"/>
      <c r="F24" s="59"/>
    </row>
    <row r="25" spans="1:7" ht="18" customHeight="1" x14ac:dyDescent="0.2">
      <c r="A25" s="60">
        <v>14</v>
      </c>
      <c r="B25" s="504" t="s">
        <v>485</v>
      </c>
      <c r="C25" s="527"/>
      <c r="D25" s="272"/>
      <c r="E25" s="208"/>
      <c r="F25" s="59"/>
    </row>
    <row r="26" spans="1:7" ht="32.25" customHeight="1" x14ac:dyDescent="0.2">
      <c r="A26" s="60">
        <v>15</v>
      </c>
      <c r="B26" s="504" t="s">
        <v>486</v>
      </c>
      <c r="C26" s="527"/>
      <c r="D26" s="272"/>
      <c r="E26" s="208"/>
      <c r="F26" s="59"/>
    </row>
  </sheetData>
  <sheetProtection sheet="1" objects="1" scenarios="1" formatCells="0" formatColumns="0" formatRows="0" insertColumns="0" insertRows="0" deleteColumns="0" deleteRows="0"/>
  <mergeCells count="21">
    <mergeCell ref="I5:L5"/>
    <mergeCell ref="B25:C25"/>
    <mergeCell ref="B11:C11"/>
    <mergeCell ref="B12:C12"/>
    <mergeCell ref="B13:C13"/>
    <mergeCell ref="B10:C10"/>
    <mergeCell ref="B15:C15"/>
    <mergeCell ref="B14:C14"/>
    <mergeCell ref="B16:C16"/>
    <mergeCell ref="B9:C9"/>
    <mergeCell ref="B8:C8"/>
    <mergeCell ref="A5:F5"/>
    <mergeCell ref="B6:C6"/>
    <mergeCell ref="B7:C7"/>
    <mergeCell ref="B26:C26"/>
    <mergeCell ref="B17:C17"/>
    <mergeCell ref="A20:F20"/>
    <mergeCell ref="A21:F21"/>
    <mergeCell ref="B22:C22"/>
    <mergeCell ref="B23:C23"/>
    <mergeCell ref="B24:C24"/>
  </mergeCells>
  <conditionalFormatting sqref="A23:C23 F23">
    <cfRule type="expression" dxfId="147" priority="11">
      <formula>$I$28&amp;$J$28&amp;$K$28="x"</formula>
    </cfRule>
  </conditionalFormatting>
  <conditionalFormatting sqref="A24:C24 F24">
    <cfRule type="expression" dxfId="146" priority="10">
      <formula>$I$29&amp;$J$29&amp;$K$29="x"</formula>
    </cfRule>
  </conditionalFormatting>
  <conditionalFormatting sqref="A25:C26 F25:F26">
    <cfRule type="expression" dxfId="145" priority="9">
      <formula>$I$29&amp;$J$29&amp;$K$29="x"</formula>
    </cfRule>
  </conditionalFormatting>
  <conditionalFormatting sqref="D7">
    <cfRule type="expression" dxfId="144" priority="7">
      <formula>D7="x"</formula>
    </cfRule>
    <cfRule type="expression" dxfId="143" priority="8">
      <formula>D7="✓"</formula>
    </cfRule>
  </conditionalFormatting>
  <conditionalFormatting sqref="D8:D17">
    <cfRule type="expression" dxfId="142" priority="5">
      <formula>D8="x"</formula>
    </cfRule>
    <cfRule type="expression" dxfId="141" priority="6">
      <formula>D8="✓"</formula>
    </cfRule>
  </conditionalFormatting>
  <conditionalFormatting sqref="D23">
    <cfRule type="expression" dxfId="140" priority="3">
      <formula>D23="x"</formula>
    </cfRule>
    <cfRule type="expression" dxfId="139" priority="4">
      <formula>D23="✓"</formula>
    </cfRule>
  </conditionalFormatting>
  <conditionalFormatting sqref="D24:D26">
    <cfRule type="expression" dxfId="138" priority="1">
      <formula>D24="x"</formula>
    </cfRule>
    <cfRule type="expression" dxfId="137" priority="2">
      <formula>D24="✓"</formula>
    </cfRule>
  </conditionalFormatting>
  <hyperlinks>
    <hyperlink ref="I5" location="Anleitung!A1" display="Zurück zu Registerblatt &quot;Anleitung&quot;"/>
  </hyperlinks>
  <pageMargins left="0.70866141732283472" right="0.70866141732283472" top="0.70729166666666665" bottom="0.78740157480314965" header="0.31496062992125984" footer="0.31496062992125984"/>
  <pageSetup paperSize="9" scale="61" orientation="landscape" r:id="rId1"/>
  <headerFooter alignWithMargins="0">
    <oddHeader>&amp;L&amp;"Arial,Fett"Amt für Volksschule&amp;"Arial,Standard"
Finanzen&amp;R&amp;G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4" id="{49BBD12B-7B03-49F5-9FA7-5C9B9646B162}">
            <xm:f>Datenbasis!$G$15=x</xm:f>
            <x14:dxf>
              <border>
                <left style="thin">
                  <color auto="1"/>
                </left>
                <right style="thin">
                  <color auto="1"/>
                </right>
                <top style="thin">
                  <color auto="1"/>
                </top>
                <bottom style="thin">
                  <color auto="1"/>
                </bottom>
                <vertical/>
                <horizontal/>
              </border>
            </x14:dxf>
          </x14:cfRule>
          <xm:sqref>A6:C12 A14:B17 F6</xm:sqref>
        </x14:conditionalFormatting>
        <x14:conditionalFormatting xmlns:xm="http://schemas.microsoft.com/office/excel/2006/main">
          <x14:cfRule type="expression" priority="13" id="{A45BFBF6-E122-413B-9D0A-A435B11E4416}">
            <xm:f>Datenbasis!$G$15=x</xm:f>
            <x14:dxf>
              <border>
                <left style="thin">
                  <color auto="1"/>
                </left>
                <right style="thin">
                  <color auto="1"/>
                </right>
                <top style="thin">
                  <color auto="1"/>
                </top>
                <bottom style="thin">
                  <color auto="1"/>
                </bottom>
                <vertical/>
                <horizontal/>
              </border>
            </x14:dxf>
          </x14:cfRule>
          <xm:sqref>A13:C13</xm:sqref>
        </x14:conditionalFormatting>
        <x14:conditionalFormatting xmlns:xm="http://schemas.microsoft.com/office/excel/2006/main">
          <x14:cfRule type="expression" priority="12" id="{18728B6D-7C46-40BF-9790-9ABF7171E2ED}">
            <xm:f>Datenbasis!$G$15=x</xm:f>
            <x14:dxf>
              <border>
                <left style="thin">
                  <color auto="1"/>
                </left>
                <right style="thin">
                  <color auto="1"/>
                </right>
                <top style="thin">
                  <color auto="1"/>
                </top>
                <bottom style="thin">
                  <color auto="1"/>
                </bottom>
                <vertical/>
                <horizontal/>
              </border>
            </x14:dxf>
          </x14:cfRule>
          <xm:sqref>F22</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'Drop Down menu'!$F$21:$F$24</xm:f>
          </x14:formula1>
          <xm:sqref>D7:D17 D23:D26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tabColor theme="3" tint="0.39997558519241921"/>
    <pageSetUpPr fitToPage="1"/>
  </sheetPr>
  <dimension ref="A1:M17"/>
  <sheetViews>
    <sheetView zoomScale="85" zoomScaleNormal="85" workbookViewId="0">
      <selection activeCell="B7" sqref="B7:D7"/>
    </sheetView>
  </sheetViews>
  <sheetFormatPr baseColWidth="10" defaultRowHeight="12.75" x14ac:dyDescent="0.2"/>
  <cols>
    <col min="1" max="1" width="12" style="132"/>
    <col min="2" max="2" width="27.5" style="132" customWidth="1"/>
    <col min="3" max="3" width="44.33203125" style="132" customWidth="1"/>
    <col min="4" max="4" width="24.33203125" style="132" customWidth="1"/>
    <col min="5" max="5" width="68.33203125" style="132" customWidth="1"/>
    <col min="6" max="6" width="14.6640625" style="132" bestFit="1" customWidth="1"/>
    <col min="7" max="7" width="2" style="132" customWidth="1"/>
    <col min="8" max="8" width="12" style="132"/>
    <col min="9" max="9" width="61.33203125" style="132" customWidth="1"/>
    <col min="10" max="16384" width="12" style="132"/>
  </cols>
  <sheetData>
    <row r="1" spans="1:13" ht="19.5" customHeight="1" x14ac:dyDescent="0.3">
      <c r="A1" s="133" t="s">
        <v>444</v>
      </c>
      <c r="D1" s="225"/>
      <c r="E1" s="225"/>
    </row>
    <row r="2" spans="1:13" ht="9" customHeight="1" x14ac:dyDescent="0.3">
      <c r="A2" s="133"/>
      <c r="D2" s="225"/>
      <c r="E2" s="225"/>
    </row>
    <row r="3" spans="1:13" ht="12" customHeight="1" x14ac:dyDescent="0.2">
      <c r="A3" s="221"/>
      <c r="B3" s="227" t="s">
        <v>573</v>
      </c>
      <c r="D3" s="225"/>
      <c r="E3" s="225"/>
      <c r="F3" s="224"/>
      <c r="K3" s="223"/>
      <c r="L3" s="223"/>
      <c r="M3" s="223"/>
    </row>
    <row r="4" spans="1:13" ht="9" customHeight="1" x14ac:dyDescent="0.2">
      <c r="D4" s="226"/>
      <c r="E4" s="226"/>
    </row>
    <row r="5" spans="1:13" ht="9" customHeight="1" x14ac:dyDescent="0.2">
      <c r="E5" s="222"/>
    </row>
    <row r="6" spans="1:13" ht="15" x14ac:dyDescent="0.25">
      <c r="A6" s="421" t="s">
        <v>131</v>
      </c>
      <c r="B6" s="421"/>
      <c r="C6" s="421"/>
      <c r="D6" s="421"/>
      <c r="E6" s="421"/>
      <c r="F6" s="421"/>
    </row>
    <row r="7" spans="1:13" x14ac:dyDescent="0.2">
      <c r="A7" s="98" t="s">
        <v>435</v>
      </c>
      <c r="B7" s="510" t="s">
        <v>132</v>
      </c>
      <c r="C7" s="564"/>
      <c r="D7" s="68" t="s">
        <v>133</v>
      </c>
      <c r="E7" s="209" t="s">
        <v>147</v>
      </c>
      <c r="F7" s="68" t="s">
        <v>148</v>
      </c>
    </row>
    <row r="8" spans="1:13" ht="47.25" customHeight="1" x14ac:dyDescent="0.2">
      <c r="A8" s="60">
        <v>1</v>
      </c>
      <c r="B8" s="504" t="s">
        <v>437</v>
      </c>
      <c r="C8" s="504"/>
      <c r="D8" s="272"/>
      <c r="E8" s="208"/>
      <c r="F8" s="59"/>
      <c r="G8" s="137"/>
    </row>
    <row r="9" spans="1:13" ht="44.25" customHeight="1" x14ac:dyDescent="0.2">
      <c r="A9" s="60">
        <v>2</v>
      </c>
      <c r="B9" s="504" t="s">
        <v>438</v>
      </c>
      <c r="C9" s="504"/>
      <c r="D9" s="272"/>
      <c r="E9" s="208"/>
      <c r="F9" s="59"/>
      <c r="G9" s="137"/>
    </row>
    <row r="10" spans="1:13" ht="49.5" customHeight="1" x14ac:dyDescent="0.2">
      <c r="A10" s="60">
        <v>3</v>
      </c>
      <c r="B10" s="504" t="s">
        <v>441</v>
      </c>
      <c r="C10" s="504"/>
      <c r="D10" s="272"/>
      <c r="E10" s="208"/>
      <c r="F10" s="59"/>
      <c r="G10" s="137"/>
    </row>
    <row r="11" spans="1:13" ht="37.5" customHeight="1" x14ac:dyDescent="0.2">
      <c r="A11" s="60">
        <v>4</v>
      </c>
      <c r="B11" s="504" t="s">
        <v>442</v>
      </c>
      <c r="C11" s="504"/>
      <c r="D11" s="272"/>
      <c r="E11" s="208"/>
      <c r="F11" s="59"/>
      <c r="G11" s="137"/>
    </row>
    <row r="12" spans="1:13" ht="28.5" customHeight="1" x14ac:dyDescent="0.2">
      <c r="A12" s="60">
        <v>5</v>
      </c>
      <c r="B12" s="504" t="s">
        <v>439</v>
      </c>
      <c r="C12" s="504"/>
      <c r="D12" s="272"/>
      <c r="E12" s="208"/>
      <c r="F12" s="59"/>
    </row>
    <row r="13" spans="1:13" ht="41.25" customHeight="1" x14ac:dyDescent="0.2">
      <c r="A13" s="60">
        <v>6</v>
      </c>
      <c r="B13" s="504" t="s">
        <v>440</v>
      </c>
      <c r="C13" s="504"/>
      <c r="D13" s="272"/>
      <c r="E13" s="208"/>
      <c r="F13" s="59"/>
    </row>
    <row r="17" spans="2:3" ht="16.5" x14ac:dyDescent="0.25">
      <c r="B17" s="559" t="s">
        <v>263</v>
      </c>
      <c r="C17" s="559"/>
    </row>
  </sheetData>
  <sheetProtection sheet="1" objects="1" scenarios="1" formatCells="0" formatColumns="0" formatRows="0" insertColumns="0" insertRows="0" deleteColumns="0" deleteRows="0"/>
  <mergeCells count="9">
    <mergeCell ref="B17:C17"/>
    <mergeCell ref="A6:F6"/>
    <mergeCell ref="B7:C7"/>
    <mergeCell ref="B8:C8"/>
    <mergeCell ref="B12:C12"/>
    <mergeCell ref="B13:C13"/>
    <mergeCell ref="B10:C10"/>
    <mergeCell ref="B11:C11"/>
    <mergeCell ref="B9:C9"/>
  </mergeCells>
  <conditionalFormatting sqref="D8">
    <cfRule type="expression" dxfId="133" priority="3">
      <formula>D8="x"</formula>
    </cfRule>
    <cfRule type="expression" dxfId="132" priority="4">
      <formula>D8="✓"</formula>
    </cfRule>
  </conditionalFormatting>
  <conditionalFormatting sqref="D9:D13">
    <cfRule type="expression" dxfId="131" priority="1">
      <formula>D9="x"</formula>
    </cfRule>
    <cfRule type="expression" dxfId="130" priority="2">
      <formula>D9="✓"</formula>
    </cfRule>
  </conditionalFormatting>
  <hyperlinks>
    <hyperlink ref="B17" location="Anleitung!A1" display="Zurück zu Registerblatt &quot;Anleitung&quot;"/>
  </hyperlinks>
  <pageMargins left="0.70866141732283472" right="0.70866141732283472" top="0.78740157480314965" bottom="0.78740157480314965" header="0.31496062992125984" footer="0.31496062992125984"/>
  <pageSetup paperSize="9" scale="75" orientation="landscape" r:id="rId1"/>
  <headerFooter alignWithMargins="0">
    <oddHeader>&amp;L&amp;"Arial,Fett"Amt für Volksschule&amp;"Arial,Standard"
Finanzen&amp;R&amp;G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6" id="{7F51FC8A-F834-4BE2-AAB1-4087F12001CA}">
            <xm:f>Datenbasis!$G$15=x</xm:f>
            <x14:dxf>
              <border>
                <left style="thin">
                  <color auto="1"/>
                </left>
                <right style="thin">
                  <color auto="1"/>
                </right>
                <top style="thin">
                  <color auto="1"/>
                </top>
                <bottom style="thin">
                  <color auto="1"/>
                </bottom>
                <vertical/>
                <horizontal/>
              </border>
            </x14:dxf>
          </x14:cfRule>
          <xm:sqref>A7:C12 A13:B13 F7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'Drop Down menu'!$F$21:$F$24</xm:f>
          </x14:formula1>
          <xm:sqref>D8:D13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tabColor theme="3" tint="0.39997558519241921"/>
    <pageSetUpPr fitToPage="1"/>
  </sheetPr>
  <dimension ref="A1:M19"/>
  <sheetViews>
    <sheetView zoomScale="85" zoomScaleNormal="85" workbookViewId="0">
      <selection activeCell="B7" sqref="B7:D7"/>
    </sheetView>
  </sheetViews>
  <sheetFormatPr baseColWidth="10" defaultRowHeight="12.75" x14ac:dyDescent="0.2"/>
  <cols>
    <col min="1" max="1" width="12" style="132"/>
    <col min="2" max="2" width="27.5" style="132" customWidth="1"/>
    <col min="3" max="3" width="44.33203125" style="132" customWidth="1"/>
    <col min="4" max="4" width="24.33203125" style="132" customWidth="1"/>
    <col min="5" max="5" width="80.6640625" style="132" customWidth="1"/>
    <col min="6" max="6" width="16.6640625" style="132" customWidth="1"/>
    <col min="7" max="7" width="2" style="132" customWidth="1"/>
    <col min="8" max="16384" width="12" style="132"/>
  </cols>
  <sheetData>
    <row r="1" spans="1:13" ht="33.75" customHeight="1" x14ac:dyDescent="0.3">
      <c r="A1" s="133" t="s">
        <v>487</v>
      </c>
      <c r="K1" s="223"/>
      <c r="L1" s="223"/>
      <c r="M1" s="223"/>
    </row>
    <row r="2" spans="1:13" ht="10.5" customHeight="1" x14ac:dyDescent="0.3">
      <c r="A2" s="133"/>
      <c r="E2" s="224"/>
      <c r="F2" s="224"/>
      <c r="K2" s="223"/>
      <c r="L2" s="223"/>
      <c r="M2" s="223"/>
    </row>
    <row r="3" spans="1:13" ht="12" customHeight="1" x14ac:dyDescent="0.2">
      <c r="A3" s="221"/>
      <c r="B3" s="571" t="s">
        <v>573</v>
      </c>
      <c r="C3" s="571"/>
      <c r="D3" s="571"/>
      <c r="E3" s="571"/>
      <c r="F3" s="224"/>
      <c r="K3" s="223"/>
      <c r="L3" s="223"/>
      <c r="M3" s="223"/>
    </row>
    <row r="4" spans="1:13" x14ac:dyDescent="0.2">
      <c r="J4" s="223"/>
      <c r="K4" s="223"/>
      <c r="L4" s="223"/>
      <c r="M4" s="223"/>
    </row>
    <row r="5" spans="1:13" ht="15" x14ac:dyDescent="0.25">
      <c r="A5" s="421" t="s">
        <v>131</v>
      </c>
      <c r="B5" s="421"/>
      <c r="C5" s="421"/>
      <c r="D5" s="421"/>
      <c r="E5" s="421"/>
      <c r="F5" s="421"/>
    </row>
    <row r="6" spans="1:13" x14ac:dyDescent="0.2">
      <c r="A6" s="98" t="s">
        <v>436</v>
      </c>
      <c r="B6" s="510" t="s">
        <v>132</v>
      </c>
      <c r="C6" s="564"/>
      <c r="D6" s="68" t="s">
        <v>133</v>
      </c>
      <c r="E6" s="209" t="s">
        <v>147</v>
      </c>
      <c r="F6" s="68" t="s">
        <v>274</v>
      </c>
    </row>
    <row r="7" spans="1:13" ht="47.25" customHeight="1" x14ac:dyDescent="0.2">
      <c r="A7" s="60">
        <v>1</v>
      </c>
      <c r="B7" s="504" t="s">
        <v>448</v>
      </c>
      <c r="C7" s="504"/>
      <c r="D7" s="272"/>
      <c r="E7" s="208"/>
      <c r="F7" s="59"/>
      <c r="G7" s="137"/>
    </row>
    <row r="8" spans="1:13" ht="44.25" customHeight="1" x14ac:dyDescent="0.2">
      <c r="A8" s="60">
        <v>2</v>
      </c>
      <c r="B8" s="504" t="s">
        <v>449</v>
      </c>
      <c r="C8" s="504"/>
      <c r="D8" s="272"/>
      <c r="E8" s="208"/>
      <c r="F8" s="59"/>
    </row>
    <row r="9" spans="1:13" ht="49.5" customHeight="1" x14ac:dyDescent="0.2">
      <c r="A9" s="60">
        <v>3</v>
      </c>
      <c r="B9" s="504" t="s">
        <v>450</v>
      </c>
      <c r="C9" s="504"/>
      <c r="D9" s="272"/>
      <c r="E9" s="208"/>
      <c r="F9" s="59"/>
      <c r="G9" s="137"/>
    </row>
    <row r="10" spans="1:13" ht="72" customHeight="1" x14ac:dyDescent="0.2">
      <c r="A10" s="60">
        <v>4</v>
      </c>
      <c r="B10" s="504" t="s">
        <v>456</v>
      </c>
      <c r="C10" s="504"/>
      <c r="D10" s="272"/>
      <c r="E10" s="208"/>
      <c r="F10" s="59"/>
    </row>
    <row r="11" spans="1:13" s="142" customFormat="1" ht="46.5" customHeight="1" x14ac:dyDescent="0.2">
      <c r="A11" s="60">
        <v>5</v>
      </c>
      <c r="B11" s="504" t="s">
        <v>451</v>
      </c>
      <c r="C11" s="504"/>
      <c r="D11" s="272"/>
      <c r="E11" s="208"/>
      <c r="F11" s="141"/>
      <c r="G11" s="132"/>
    </row>
    <row r="12" spans="1:13" s="142" customFormat="1" ht="46.5" customHeight="1" x14ac:dyDescent="0.2">
      <c r="A12" s="60">
        <v>6</v>
      </c>
      <c r="B12" s="504" t="s">
        <v>452</v>
      </c>
      <c r="C12" s="504"/>
      <c r="D12" s="272"/>
      <c r="E12" s="208"/>
      <c r="F12" s="141"/>
      <c r="G12" s="132"/>
    </row>
    <row r="13" spans="1:13" s="142" customFormat="1" ht="46.5" customHeight="1" x14ac:dyDescent="0.2">
      <c r="A13" s="60">
        <v>7</v>
      </c>
      <c r="B13" s="527" t="s">
        <v>453</v>
      </c>
      <c r="C13" s="528"/>
      <c r="D13" s="272"/>
      <c r="E13" s="208"/>
      <c r="F13" s="141"/>
      <c r="G13" s="137"/>
    </row>
    <row r="14" spans="1:13" s="142" customFormat="1" ht="46.5" customHeight="1" x14ac:dyDescent="0.2">
      <c r="A14" s="60">
        <v>8</v>
      </c>
      <c r="B14" s="527" t="s">
        <v>454</v>
      </c>
      <c r="C14" s="528"/>
      <c r="D14" s="272"/>
      <c r="E14" s="208"/>
      <c r="F14" s="141"/>
    </row>
    <row r="15" spans="1:13" s="142" customFormat="1" ht="46.5" customHeight="1" x14ac:dyDescent="0.2">
      <c r="A15" s="60">
        <v>9</v>
      </c>
      <c r="B15" s="527" t="s">
        <v>455</v>
      </c>
      <c r="C15" s="528"/>
      <c r="D15" s="272"/>
      <c r="E15" s="208"/>
      <c r="F15" s="141"/>
    </row>
    <row r="19" spans="2:3" ht="16.5" x14ac:dyDescent="0.25">
      <c r="B19" s="559" t="s">
        <v>263</v>
      </c>
      <c r="C19" s="559"/>
    </row>
  </sheetData>
  <sheetProtection sheet="1" objects="1" scenarios="1" formatCells="0" formatColumns="0" formatRows="0" insertColumns="0" insertRows="0" deleteColumns="0" deleteRows="0"/>
  <mergeCells count="13">
    <mergeCell ref="B19:C19"/>
    <mergeCell ref="B6:C6"/>
    <mergeCell ref="B7:C7"/>
    <mergeCell ref="B3:E3"/>
    <mergeCell ref="B12:C12"/>
    <mergeCell ref="B15:C15"/>
    <mergeCell ref="B14:C14"/>
    <mergeCell ref="B13:C13"/>
    <mergeCell ref="B9:C9"/>
    <mergeCell ref="B10:C10"/>
    <mergeCell ref="B11:C11"/>
    <mergeCell ref="B8:C8"/>
    <mergeCell ref="A5:F5"/>
  </mergeCells>
  <conditionalFormatting sqref="D7">
    <cfRule type="expression" dxfId="128" priority="5">
      <formula>D7="x"</formula>
    </cfRule>
    <cfRule type="expression" dxfId="127" priority="6">
      <formula>D7="✓"</formula>
    </cfRule>
  </conditionalFormatting>
  <conditionalFormatting sqref="D8:D12">
    <cfRule type="expression" dxfId="126" priority="3">
      <formula>D8="x"</formula>
    </cfRule>
    <cfRule type="expression" dxfId="125" priority="4">
      <formula>D8="✓"</formula>
    </cfRule>
  </conditionalFormatting>
  <conditionalFormatting sqref="D13:D15">
    <cfRule type="expression" dxfId="124" priority="1">
      <formula>D13="x"</formula>
    </cfRule>
    <cfRule type="expression" dxfId="123" priority="2">
      <formula>D13="✓"</formula>
    </cfRule>
  </conditionalFormatting>
  <hyperlinks>
    <hyperlink ref="B19" location="Anleitung!A1" display="Zurück zu Registerblatt &quot;Anleitung&quot;"/>
  </hyperlinks>
  <pageMargins left="0.70866141732283472" right="0.70866141732283472" top="0.78740157480314965" bottom="0.78740157480314965" header="0.31496062992125984" footer="0.31496062992125984"/>
  <pageSetup paperSize="9" scale="70" orientation="landscape" r:id="rId1"/>
  <headerFooter alignWithMargins="0">
    <oddHeader>&amp;L&amp;"Arial,Fett"Amt für Volksschule&amp;"Arial,Standard"
Finanzen&amp;R&amp;G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8" id="{8E67962B-272E-4F7E-91E6-DB49CFF95C98}">
            <xm:f>Datenbasis!$G$15=x</xm:f>
            <x14:dxf>
              <border>
                <left style="thin">
                  <color auto="1"/>
                </left>
                <right style="thin">
                  <color auto="1"/>
                </right>
                <top style="thin">
                  <color auto="1"/>
                </top>
                <bottom style="thin">
                  <color auto="1"/>
                </bottom>
                <vertical/>
                <horizontal/>
              </border>
            </x14:dxf>
          </x14:cfRule>
          <xm:sqref>A6:C11 A13:B15 F6</xm:sqref>
        </x14:conditionalFormatting>
        <x14:conditionalFormatting xmlns:xm="http://schemas.microsoft.com/office/excel/2006/main">
          <x14:cfRule type="expression" priority="7" id="{CB4EEA32-5E26-48BC-9DA0-C86F9089EDE6}">
            <xm:f>Datenbasis!$G$15=x</xm:f>
            <x14:dxf>
              <border>
                <left style="thin">
                  <color auto="1"/>
                </left>
                <right style="thin">
                  <color auto="1"/>
                </right>
                <top style="thin">
                  <color auto="1"/>
                </top>
                <bottom style="thin">
                  <color auto="1"/>
                </bottom>
                <vertical/>
                <horizontal/>
              </border>
            </x14:dxf>
          </x14:cfRule>
          <xm:sqref>A12:B12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'Drop Down menu'!$F$21:$F$24</xm:f>
          </x14:formula1>
          <xm:sqref>D7:D15</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rgb="FF92D050"/>
    <pageSetUpPr fitToPage="1"/>
  </sheetPr>
  <dimension ref="A1:L45"/>
  <sheetViews>
    <sheetView zoomScaleNormal="100" workbookViewId="0">
      <selection activeCell="K30" sqref="K30"/>
    </sheetView>
  </sheetViews>
  <sheetFormatPr baseColWidth="10" defaultColWidth="12" defaultRowHeight="11.25" x14ac:dyDescent="0.2"/>
  <cols>
    <col min="1" max="1" width="14" style="2" customWidth="1"/>
    <col min="2" max="2" width="62.5" style="2" customWidth="1"/>
    <col min="3" max="3" width="9.6640625" style="3" customWidth="1"/>
    <col min="4" max="4" width="19.5" style="4" customWidth="1"/>
    <col min="5" max="5" width="19.5" style="2" customWidth="1"/>
    <col min="6" max="6" width="37.83203125" style="2" customWidth="1"/>
    <col min="7" max="7" width="14.6640625" style="2" customWidth="1"/>
    <col min="8" max="8" width="2" style="2" customWidth="1"/>
    <col min="9" max="9" width="9.33203125" style="2" customWidth="1"/>
    <col min="10" max="10" width="1.83203125" style="2" customWidth="1"/>
    <col min="11" max="11" width="35" style="2" bestFit="1" customWidth="1"/>
    <col min="12" max="237" width="9.33203125" style="2" customWidth="1"/>
    <col min="238" max="16384" width="12" style="2"/>
  </cols>
  <sheetData>
    <row r="1" spans="1:12" ht="18.75" customHeight="1" x14ac:dyDescent="0.2">
      <c r="A1" s="1"/>
      <c r="E1" s="49" t="s">
        <v>18</v>
      </c>
    </row>
    <row r="2" spans="1:12" ht="15.75" x14ac:dyDescent="0.25">
      <c r="A2" s="5"/>
      <c r="B2" s="6" t="s">
        <v>1</v>
      </c>
      <c r="D2" s="7"/>
      <c r="E2" s="7"/>
      <c r="K2" s="120" t="s">
        <v>262</v>
      </c>
    </row>
    <row r="3" spans="1:12" x14ac:dyDescent="0.2">
      <c r="B3" s="4"/>
    </row>
    <row r="4" spans="1:12" s="8" customFormat="1" ht="12.75" customHeight="1" x14ac:dyDescent="0.2">
      <c r="A4" s="8" t="s">
        <v>17</v>
      </c>
      <c r="B4" s="9" t="str">
        <f>IF(Datenbasis!C7="","",Datenbasis!C7)</f>
        <v/>
      </c>
      <c r="C4" s="10"/>
      <c r="D4" s="11" t="s">
        <v>2</v>
      </c>
      <c r="E4" s="20" t="str">
        <f>IF(Datenbasis!C8="","",Datenbasis!C8)</f>
        <v/>
      </c>
    </row>
    <row r="5" spans="1:12" ht="11.25" customHeight="1" x14ac:dyDescent="0.2">
      <c r="B5" s="4"/>
    </row>
    <row r="6" spans="1:12" s="8" customFormat="1" ht="24.75" customHeight="1" x14ac:dyDescent="0.2">
      <c r="A6" s="12" t="s">
        <v>3</v>
      </c>
      <c r="B6" s="21" t="s">
        <v>22</v>
      </c>
      <c r="C6" s="10"/>
      <c r="D6" s="14"/>
      <c r="E6" s="15"/>
      <c r="K6" s="228"/>
      <c r="L6" s="228"/>
    </row>
    <row r="7" spans="1:12" x14ac:dyDescent="0.2">
      <c r="D7" s="16"/>
      <c r="E7" s="17"/>
      <c r="K7" s="228"/>
      <c r="L7" s="228"/>
    </row>
    <row r="8" spans="1:12" ht="21" customHeight="1" x14ac:dyDescent="0.2">
      <c r="A8" s="274" t="s">
        <v>4</v>
      </c>
      <c r="B8" s="275" t="s">
        <v>5</v>
      </c>
      <c r="C8" s="275" t="s">
        <v>6</v>
      </c>
      <c r="D8" s="276" t="s">
        <v>7</v>
      </c>
      <c r="E8" s="277" t="s">
        <v>0</v>
      </c>
    </row>
    <row r="9" spans="1:12" ht="15.95" customHeight="1" x14ac:dyDescent="0.2">
      <c r="A9" s="32"/>
      <c r="B9" s="25"/>
      <c r="C9" s="22"/>
      <c r="D9" s="27"/>
      <c r="E9" s="23"/>
    </row>
    <row r="10" spans="1:12" ht="15.95" customHeight="1" x14ac:dyDescent="0.2">
      <c r="A10" s="33"/>
      <c r="B10" s="25"/>
      <c r="C10" s="22"/>
      <c r="D10" s="24"/>
      <c r="E10" s="24"/>
    </row>
    <row r="11" spans="1:12" ht="15.95" customHeight="1" x14ac:dyDescent="0.2">
      <c r="A11" s="33"/>
      <c r="B11" s="25"/>
      <c r="C11" s="22"/>
      <c r="D11" s="24"/>
      <c r="E11" s="24"/>
    </row>
    <row r="12" spans="1:12" ht="15.95" customHeight="1" x14ac:dyDescent="0.2">
      <c r="A12" s="33"/>
      <c r="B12" s="25"/>
      <c r="C12" s="22"/>
      <c r="D12" s="24"/>
      <c r="E12" s="24"/>
    </row>
    <row r="13" spans="1:12" ht="15.95" customHeight="1" x14ac:dyDescent="0.2">
      <c r="A13" s="33"/>
      <c r="B13" s="25"/>
      <c r="C13" s="22"/>
      <c r="D13" s="24"/>
      <c r="E13" s="24"/>
    </row>
    <row r="14" spans="1:12" ht="15.95" customHeight="1" x14ac:dyDescent="0.2">
      <c r="A14" s="33"/>
      <c r="B14" s="25"/>
      <c r="C14" s="22"/>
      <c r="D14" s="24"/>
      <c r="E14" s="24"/>
    </row>
    <row r="15" spans="1:12" ht="15.95" customHeight="1" x14ac:dyDescent="0.2">
      <c r="A15" s="33"/>
      <c r="B15" s="25"/>
      <c r="C15" s="22"/>
      <c r="D15" s="24"/>
      <c r="E15" s="24"/>
    </row>
    <row r="16" spans="1:12" ht="15.95" customHeight="1" x14ac:dyDescent="0.2">
      <c r="A16" s="33"/>
      <c r="B16" s="25"/>
      <c r="C16" s="22"/>
      <c r="D16" s="24"/>
      <c r="E16" s="24"/>
    </row>
    <row r="17" spans="1:12" ht="15.95" customHeight="1" x14ac:dyDescent="0.2">
      <c r="A17" s="33"/>
      <c r="B17" s="25"/>
      <c r="C17" s="22"/>
      <c r="D17" s="24"/>
      <c r="E17" s="24"/>
    </row>
    <row r="18" spans="1:12" ht="15.95" customHeight="1" x14ac:dyDescent="0.2">
      <c r="A18" s="33"/>
      <c r="B18" s="25"/>
      <c r="C18" s="22"/>
      <c r="D18" s="24"/>
      <c r="E18" s="24"/>
    </row>
    <row r="19" spans="1:12" ht="15.95" customHeight="1" x14ac:dyDescent="0.2">
      <c r="A19" s="33"/>
      <c r="B19" s="25"/>
      <c r="C19" s="22"/>
      <c r="D19" s="24"/>
      <c r="E19" s="24"/>
    </row>
    <row r="20" spans="1:12" ht="15.95" customHeight="1" x14ac:dyDescent="0.2">
      <c r="A20" s="33"/>
      <c r="B20" s="25"/>
      <c r="C20" s="22"/>
      <c r="D20" s="24"/>
      <c r="E20" s="24"/>
    </row>
    <row r="21" spans="1:12" ht="15.95" customHeight="1" x14ac:dyDescent="0.2">
      <c r="A21" s="34"/>
      <c r="B21" s="28" t="s">
        <v>8</v>
      </c>
      <c r="C21" s="29"/>
      <c r="D21" s="30"/>
      <c r="E21" s="26"/>
    </row>
    <row r="22" spans="1:12" ht="15.95" customHeight="1" thickBot="1" x14ac:dyDescent="0.25">
      <c r="A22" s="278"/>
      <c r="B22" s="279" t="str">
        <f>"Total "&amp;B6</f>
        <v>Total 100 - Flüssige Mittel und kurzfristige Geldanlagen</v>
      </c>
      <c r="C22" s="280"/>
      <c r="D22" s="281">
        <f>SUM(D9:D21)</f>
        <v>0</v>
      </c>
      <c r="E22" s="282">
        <f>SUM(E9:E21)</f>
        <v>0</v>
      </c>
      <c r="F22" s="120" t="s">
        <v>315</v>
      </c>
      <c r="H22" s="221"/>
      <c r="I22" s="571" t="s">
        <v>573</v>
      </c>
      <c r="J22" s="571"/>
      <c r="K22" s="571"/>
      <c r="L22" s="571"/>
    </row>
    <row r="23" spans="1:12" ht="13.5" thickTop="1" x14ac:dyDescent="0.2">
      <c r="H23" s="225"/>
      <c r="I23" s="571"/>
      <c r="J23" s="571"/>
      <c r="K23" s="571"/>
      <c r="L23" s="571"/>
    </row>
    <row r="24" spans="1:12" ht="15" x14ac:dyDescent="0.25">
      <c r="A24" s="421" t="s">
        <v>122</v>
      </c>
      <c r="B24" s="421"/>
      <c r="C24" s="421"/>
      <c r="D24" s="421"/>
      <c r="E24" s="421"/>
      <c r="F24" s="421"/>
      <c r="G24" s="421"/>
    </row>
    <row r="25" spans="1:12" ht="12.75" x14ac:dyDescent="0.2">
      <c r="A25" s="67" t="s">
        <v>124</v>
      </c>
      <c r="B25" s="510" t="s">
        <v>132</v>
      </c>
      <c r="C25" s="564"/>
      <c r="D25" s="68" t="s">
        <v>133</v>
      </c>
      <c r="E25" s="577" t="s">
        <v>147</v>
      </c>
      <c r="F25" s="578"/>
      <c r="G25" s="68" t="s">
        <v>274</v>
      </c>
    </row>
    <row r="26" spans="1:12" ht="34.5" customHeight="1" x14ac:dyDescent="0.2">
      <c r="A26" s="60">
        <v>1</v>
      </c>
      <c r="B26" s="61" t="s">
        <v>121</v>
      </c>
      <c r="C26" s="121"/>
      <c r="D26" s="272"/>
      <c r="E26" s="573"/>
      <c r="F26" s="574"/>
      <c r="G26" s="59"/>
      <c r="H26" s="101"/>
    </row>
    <row r="27" spans="1:12" ht="21.75" customHeight="1" x14ac:dyDescent="0.2"/>
    <row r="28" spans="1:12" ht="15" x14ac:dyDescent="0.25">
      <c r="A28" s="421" t="s">
        <v>131</v>
      </c>
      <c r="B28" s="421"/>
      <c r="C28" s="421"/>
      <c r="D28" s="421"/>
      <c r="E28" s="421"/>
      <c r="F28" s="421"/>
      <c r="G28" s="421"/>
    </row>
    <row r="29" spans="1:12" ht="27" customHeight="1" x14ac:dyDescent="0.2">
      <c r="A29" s="67" t="s">
        <v>124</v>
      </c>
      <c r="B29" s="510" t="s">
        <v>132</v>
      </c>
      <c r="C29" s="564"/>
      <c r="D29" s="68" t="s">
        <v>133</v>
      </c>
      <c r="E29" s="577" t="s">
        <v>147</v>
      </c>
      <c r="F29" s="578"/>
      <c r="G29" s="68" t="s">
        <v>274</v>
      </c>
    </row>
    <row r="30" spans="1:12" ht="28.5" customHeight="1" x14ac:dyDescent="0.2">
      <c r="A30" s="60">
        <v>2</v>
      </c>
      <c r="B30" s="504" t="s">
        <v>126</v>
      </c>
      <c r="C30" s="504"/>
      <c r="D30" s="272"/>
      <c r="E30" s="573"/>
      <c r="F30" s="574"/>
      <c r="G30" s="59"/>
      <c r="H30" s="101"/>
    </row>
    <row r="31" spans="1:12" ht="28.5" customHeight="1" x14ac:dyDescent="0.2">
      <c r="A31" s="60">
        <v>3</v>
      </c>
      <c r="B31" s="504" t="s">
        <v>548</v>
      </c>
      <c r="C31" s="504"/>
      <c r="D31" s="272"/>
      <c r="E31" s="573"/>
      <c r="F31" s="574"/>
      <c r="G31" s="59"/>
      <c r="H31" s="101"/>
    </row>
    <row r="32" spans="1:12" ht="28.5" customHeight="1" x14ac:dyDescent="0.2">
      <c r="A32" s="60">
        <v>4</v>
      </c>
      <c r="B32" s="504" t="s">
        <v>128</v>
      </c>
      <c r="C32" s="504"/>
      <c r="D32" s="272"/>
      <c r="E32" s="573"/>
      <c r="F32" s="574"/>
      <c r="G32" s="59"/>
      <c r="H32" s="101"/>
    </row>
    <row r="33" spans="1:8" ht="28.5" customHeight="1" x14ac:dyDescent="0.2">
      <c r="A33" s="60">
        <v>5</v>
      </c>
      <c r="B33" s="504" t="s">
        <v>130</v>
      </c>
      <c r="C33" s="504"/>
      <c r="D33" s="272"/>
      <c r="E33" s="573"/>
      <c r="F33" s="574"/>
      <c r="G33" s="59"/>
      <c r="H33" s="101"/>
    </row>
    <row r="34" spans="1:8" ht="54.75" customHeight="1" x14ac:dyDescent="0.2">
      <c r="A34" s="60">
        <v>6</v>
      </c>
      <c r="B34" s="504" t="s">
        <v>550</v>
      </c>
      <c r="C34" s="504"/>
      <c r="D34" s="272"/>
      <c r="E34" s="573"/>
      <c r="F34" s="574"/>
      <c r="G34" s="59"/>
    </row>
    <row r="36" spans="1:8" x14ac:dyDescent="0.2">
      <c r="A36" s="114" t="str">
        <f>IF(Datenbasis!G15=0,"",Datenbasis!G15)</f>
        <v/>
      </c>
    </row>
    <row r="37" spans="1:8" ht="15" x14ac:dyDescent="0.25">
      <c r="A37" s="575" t="s">
        <v>273</v>
      </c>
      <c r="B37" s="575"/>
      <c r="C37" s="575"/>
      <c r="D37" s="563"/>
      <c r="E37" s="563"/>
      <c r="F37" s="563"/>
      <c r="G37" s="563"/>
    </row>
    <row r="38" spans="1:8" ht="24.75" customHeight="1" x14ac:dyDescent="0.2">
      <c r="A38" s="68" t="s">
        <v>124</v>
      </c>
      <c r="B38" s="516" t="s">
        <v>132</v>
      </c>
      <c r="C38" s="510"/>
      <c r="D38" s="113" t="s">
        <v>133</v>
      </c>
      <c r="E38" s="576" t="s">
        <v>147</v>
      </c>
      <c r="F38" s="576"/>
      <c r="G38" s="113" t="s">
        <v>274</v>
      </c>
    </row>
    <row r="39" spans="1:8" ht="25.5" customHeight="1" x14ac:dyDescent="0.2">
      <c r="A39" s="60">
        <v>7</v>
      </c>
      <c r="B39" s="504" t="s">
        <v>275</v>
      </c>
      <c r="C39" s="527"/>
      <c r="D39" s="272"/>
      <c r="E39" s="572"/>
      <c r="F39" s="572"/>
      <c r="G39" s="59"/>
    </row>
    <row r="40" spans="1:8" ht="51" customHeight="1" x14ac:dyDescent="0.2">
      <c r="A40" s="60">
        <v>8</v>
      </c>
      <c r="B40" s="527" t="s">
        <v>549</v>
      </c>
      <c r="C40" s="528"/>
      <c r="D40" s="272"/>
      <c r="E40" s="573"/>
      <c r="F40" s="574"/>
      <c r="G40" s="59"/>
    </row>
    <row r="41" spans="1:8" ht="51" customHeight="1" x14ac:dyDescent="0.2">
      <c r="A41" s="60">
        <v>9</v>
      </c>
      <c r="B41" s="504" t="s">
        <v>276</v>
      </c>
      <c r="C41" s="527"/>
      <c r="D41" s="272"/>
      <c r="E41" s="572"/>
      <c r="F41" s="572"/>
      <c r="G41" s="59"/>
      <c r="H41" s="101"/>
    </row>
    <row r="42" spans="1:8" ht="25.5" customHeight="1" x14ac:dyDescent="0.2">
      <c r="A42" s="60">
        <v>10</v>
      </c>
      <c r="B42" s="504" t="s">
        <v>268</v>
      </c>
      <c r="C42" s="527"/>
      <c r="D42" s="272"/>
      <c r="E42" s="572"/>
      <c r="F42" s="572"/>
      <c r="G42" s="59"/>
    </row>
    <row r="43" spans="1:8" ht="25.5" customHeight="1" x14ac:dyDescent="0.2">
      <c r="A43" s="60">
        <v>11</v>
      </c>
      <c r="B43" s="504" t="s">
        <v>269</v>
      </c>
      <c r="C43" s="527"/>
      <c r="D43" s="272"/>
      <c r="E43" s="572"/>
      <c r="F43" s="572"/>
      <c r="G43" s="59"/>
    </row>
    <row r="44" spans="1:8" ht="18.75" x14ac:dyDescent="0.2">
      <c r="A44" s="60">
        <v>12</v>
      </c>
      <c r="B44" s="504" t="s">
        <v>270</v>
      </c>
      <c r="C44" s="527"/>
      <c r="D44" s="272"/>
      <c r="E44" s="572"/>
      <c r="F44" s="572"/>
      <c r="G44" s="59"/>
    </row>
    <row r="45" spans="1:8" ht="25.5" customHeight="1" x14ac:dyDescent="0.2">
      <c r="A45" s="60">
        <v>13</v>
      </c>
      <c r="B45" s="504" t="s">
        <v>271</v>
      </c>
      <c r="C45" s="527"/>
      <c r="D45" s="272"/>
      <c r="E45" s="572"/>
      <c r="F45" s="572"/>
      <c r="G45" s="59"/>
      <c r="H45" s="101"/>
    </row>
  </sheetData>
  <sheetProtection sheet="1" objects="1" scenarios="1" formatCells="0" formatColumns="0" formatRows="0" insertColumns="0" insertRows="0" deleteColumns="0"/>
  <mergeCells count="35">
    <mergeCell ref="I22:L23"/>
    <mergeCell ref="A24:G24"/>
    <mergeCell ref="B31:C31"/>
    <mergeCell ref="B32:C32"/>
    <mergeCell ref="E29:F29"/>
    <mergeCell ref="B25:C25"/>
    <mergeCell ref="B29:C29"/>
    <mergeCell ref="E30:F30"/>
    <mergeCell ref="E31:F31"/>
    <mergeCell ref="B30:C30"/>
    <mergeCell ref="E25:F25"/>
    <mergeCell ref="E26:F26"/>
    <mergeCell ref="A28:G28"/>
    <mergeCell ref="E34:F34"/>
    <mergeCell ref="A37:G37"/>
    <mergeCell ref="B38:C38"/>
    <mergeCell ref="E38:F38"/>
    <mergeCell ref="E32:F32"/>
    <mergeCell ref="B33:C33"/>
    <mergeCell ref="E33:F33"/>
    <mergeCell ref="B34:C34"/>
    <mergeCell ref="E44:F44"/>
    <mergeCell ref="E45:F45"/>
    <mergeCell ref="B39:C39"/>
    <mergeCell ref="E39:F39"/>
    <mergeCell ref="E41:F41"/>
    <mergeCell ref="E42:F42"/>
    <mergeCell ref="E43:F43"/>
    <mergeCell ref="B45:C45"/>
    <mergeCell ref="B44:C44"/>
    <mergeCell ref="B43:C43"/>
    <mergeCell ref="B42:C42"/>
    <mergeCell ref="B41:C41"/>
    <mergeCell ref="B40:C40"/>
    <mergeCell ref="E40:F40"/>
  </mergeCells>
  <phoneticPr fontId="5" type="noConversion"/>
  <conditionalFormatting sqref="A37:H45">
    <cfRule type="expression" dxfId="120" priority="10">
      <formula>$A$36=""</formula>
    </cfRule>
  </conditionalFormatting>
  <conditionalFormatting sqref="D26">
    <cfRule type="expression" dxfId="119" priority="6">
      <formula>D26="x"</formula>
    </cfRule>
    <cfRule type="expression" dxfId="118" priority="7">
      <formula>D26="✓"</formula>
    </cfRule>
  </conditionalFormatting>
  <conditionalFormatting sqref="D30:D34">
    <cfRule type="expression" dxfId="117" priority="4">
      <formula>D30="x"</formula>
    </cfRule>
    <cfRule type="expression" dxfId="116" priority="5">
      <formula>D30="✓"</formula>
    </cfRule>
  </conditionalFormatting>
  <conditionalFormatting sqref="D39:D45">
    <cfRule type="expression" dxfId="115" priority="2">
      <formula>D39="x"</formula>
    </cfRule>
    <cfRule type="expression" dxfId="114" priority="3">
      <formula>D39="✓"</formula>
    </cfRule>
  </conditionalFormatting>
  <hyperlinks>
    <hyperlink ref="K2" location="Datenbasis!A1" display="Zurück zu Registerblatt &quot;Datenbasis&quot;"/>
    <hyperlink ref="F22" location="'C - 101'!A9" display="Weiter zu Registerblatt &quot;C - 101&quot;"/>
  </hyperlinks>
  <printOptions horizontalCentered="1" verticalCentered="1"/>
  <pageMargins left="0.39370078740157483" right="0.27559055118110237" top="0.39370078740157483" bottom="0.59055118110236227" header="0.51181102362204722" footer="0.51181102362204722"/>
  <pageSetup paperSize="9" scale="79" orientation="landscape" horizontalDpi="4294967292" verticalDpi="4294967292" r:id="rId1"/>
  <headerFooter alignWithMargins="0">
    <oddHeader>&amp;L&amp;"Arial,Fett"Amt für Volksschule&amp;"Arial,Standard"
Finanzen&amp;R&amp;G</oddHeader>
  </headerFooter>
  <rowBreaks count="1" manualBreakCount="1">
    <brk id="27" max="7" man="1"/>
  </rowBreaks>
  <ignoredErrors>
    <ignoredError sqref="D22 B22" unlockedFormula="1"/>
  </ignoredErrors>
  <legacy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17" id="{AE15A9DA-29B5-4251-A069-40CBAAC0062A}">
            <xm:f>Datenbasis!$G$15=x</xm:f>
            <x14:dxf>
              <border>
                <left style="thin">
                  <color auto="1"/>
                </left>
                <right style="thin">
                  <color auto="1"/>
                </right>
                <top style="thin">
                  <color auto="1"/>
                </top>
                <bottom style="thin">
                  <color auto="1"/>
                </bottom>
                <vertical/>
                <horizontal/>
              </border>
            </x14:dxf>
          </x14:cfRule>
          <xm:sqref>A29:G29 A30:C34</xm:sqref>
        </x14:conditionalFormatting>
        <x14:conditionalFormatting xmlns:xm="http://schemas.microsoft.com/office/excel/2006/main">
          <x14:cfRule type="expression" priority="1" id="{557FBEE8-3E2F-4412-8490-B21C9A5DD4B9}">
            <xm:f>Datenbasis!$E$15="unwesentlich"</xm:f>
            <x14:dxf>
              <font>
                <color theme="0"/>
              </font>
              <fill>
                <patternFill>
                  <bgColor theme="0"/>
                </patternFill>
              </fill>
              <border>
                <left/>
                <right/>
                <top/>
                <bottom/>
                <vertical/>
                <horizontal/>
              </border>
            </x14:dxf>
          </x14:cfRule>
          <xm:sqref>A24:H34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'Drop Down menu'!$F$21:$F$24</xm:f>
          </x14:formula1>
          <xm:sqref>D26 D30:D34 D39:D45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92D050"/>
    <pageSetUpPr fitToPage="1"/>
  </sheetPr>
  <dimension ref="A1:L41"/>
  <sheetViews>
    <sheetView zoomScaleNormal="100" workbookViewId="0">
      <selection activeCell="F12" sqref="F12"/>
    </sheetView>
  </sheetViews>
  <sheetFormatPr baseColWidth="10" defaultColWidth="12" defaultRowHeight="11.25" x14ac:dyDescent="0.2"/>
  <cols>
    <col min="1" max="1" width="14" style="2" customWidth="1"/>
    <col min="2" max="2" width="62.5" style="2" customWidth="1"/>
    <col min="3" max="3" width="9.6640625" style="3" customWidth="1"/>
    <col min="4" max="4" width="19.5" style="4" customWidth="1"/>
    <col min="5" max="5" width="19.5" style="2" customWidth="1"/>
    <col min="6" max="6" width="37.83203125" style="2" customWidth="1"/>
    <col min="7" max="7" width="14.6640625" style="2" customWidth="1"/>
    <col min="8" max="8" width="2.33203125" style="2" customWidth="1"/>
    <col min="9" max="10" width="9.33203125" style="2" customWidth="1"/>
    <col min="11" max="11" width="35" style="2" bestFit="1" customWidth="1"/>
    <col min="12" max="237" width="9.33203125" style="2" customWidth="1"/>
    <col min="238" max="16384" width="12" style="2"/>
  </cols>
  <sheetData>
    <row r="1" spans="1:12" ht="18.75" customHeight="1" x14ac:dyDescent="0.2">
      <c r="A1" s="1"/>
      <c r="E1" s="49" t="s">
        <v>19</v>
      </c>
    </row>
    <row r="2" spans="1:12" ht="15.75" x14ac:dyDescent="0.25">
      <c r="A2" s="5"/>
      <c r="B2" s="6" t="s">
        <v>1</v>
      </c>
      <c r="D2" s="7"/>
      <c r="E2" s="7"/>
      <c r="K2" s="120" t="s">
        <v>262</v>
      </c>
    </row>
    <row r="3" spans="1:12" x14ac:dyDescent="0.2">
      <c r="B3" s="4"/>
    </row>
    <row r="4" spans="1:12" s="8" customFormat="1" x14ac:dyDescent="0.2">
      <c r="A4" s="8" t="s">
        <v>17</v>
      </c>
      <c r="B4" s="9" t="str">
        <f>'B - 100'!$B$4</f>
        <v/>
      </c>
      <c r="C4" s="10"/>
      <c r="D4" s="11" t="s">
        <v>2</v>
      </c>
      <c r="E4" s="20" t="str">
        <f>+'B - 100'!E4</f>
        <v/>
      </c>
    </row>
    <row r="5" spans="1:12" ht="11.25" customHeight="1" x14ac:dyDescent="0.2">
      <c r="B5" s="4"/>
      <c r="K5" s="228"/>
      <c r="L5" s="228"/>
    </row>
    <row r="6" spans="1:12" s="8" customFormat="1" ht="24.75" customHeight="1" x14ac:dyDescent="0.2">
      <c r="A6" s="12" t="s">
        <v>3</v>
      </c>
      <c r="B6" s="21" t="s">
        <v>20</v>
      </c>
      <c r="C6" s="10"/>
      <c r="D6" s="14"/>
      <c r="E6" s="15"/>
      <c r="K6" s="228"/>
      <c r="L6" s="228"/>
    </row>
    <row r="7" spans="1:12" x14ac:dyDescent="0.2">
      <c r="D7" s="16"/>
      <c r="E7" s="17"/>
      <c r="K7" s="228"/>
      <c r="L7" s="228"/>
    </row>
    <row r="8" spans="1:12" ht="21" customHeight="1" x14ac:dyDescent="0.2">
      <c r="A8" s="274" t="s">
        <v>4</v>
      </c>
      <c r="B8" s="275" t="s">
        <v>5</v>
      </c>
      <c r="C8" s="275" t="s">
        <v>6</v>
      </c>
      <c r="D8" s="276" t="s">
        <v>7</v>
      </c>
      <c r="E8" s="277" t="s">
        <v>0</v>
      </c>
    </row>
    <row r="9" spans="1:12" ht="15.95" customHeight="1" x14ac:dyDescent="0.2">
      <c r="A9" s="32"/>
      <c r="B9" s="25"/>
      <c r="C9" s="22"/>
      <c r="D9" s="27"/>
      <c r="E9" s="23"/>
    </row>
    <row r="10" spans="1:12" ht="15.95" customHeight="1" x14ac:dyDescent="0.2">
      <c r="A10" s="33"/>
      <c r="B10" s="25"/>
      <c r="C10" s="22"/>
      <c r="D10" s="24"/>
      <c r="E10" s="24"/>
    </row>
    <row r="11" spans="1:12" ht="15.95" customHeight="1" x14ac:dyDescent="0.2">
      <c r="A11" s="33"/>
      <c r="B11" s="25"/>
      <c r="C11" s="22"/>
      <c r="D11" s="24"/>
      <c r="E11" s="24"/>
    </row>
    <row r="12" spans="1:12" ht="15.95" customHeight="1" x14ac:dyDescent="0.2">
      <c r="A12" s="33"/>
      <c r="B12" s="25"/>
      <c r="C12" s="22"/>
      <c r="D12" s="24"/>
      <c r="E12" s="24"/>
    </row>
    <row r="13" spans="1:12" ht="15.95" customHeight="1" x14ac:dyDescent="0.2">
      <c r="A13" s="33"/>
      <c r="B13" s="25"/>
      <c r="C13" s="22"/>
      <c r="D13" s="24"/>
      <c r="E13" s="24"/>
    </row>
    <row r="14" spans="1:12" ht="15.95" customHeight="1" x14ac:dyDescent="0.2">
      <c r="A14" s="33"/>
      <c r="B14" s="25"/>
      <c r="C14" s="22"/>
      <c r="D14" s="24"/>
      <c r="E14" s="24"/>
    </row>
    <row r="15" spans="1:12" ht="15.95" customHeight="1" x14ac:dyDescent="0.2">
      <c r="A15" s="33"/>
      <c r="B15" s="25"/>
      <c r="C15" s="22"/>
      <c r="D15" s="24"/>
      <c r="E15" s="24"/>
    </row>
    <row r="16" spans="1:12" ht="15.95" customHeight="1" x14ac:dyDescent="0.2">
      <c r="A16" s="33"/>
      <c r="B16" s="25"/>
      <c r="C16" s="22"/>
      <c r="D16" s="24"/>
      <c r="E16" s="24"/>
    </row>
    <row r="17" spans="1:12" ht="15.95" customHeight="1" x14ac:dyDescent="0.2">
      <c r="A17" s="33"/>
      <c r="B17" s="25"/>
      <c r="C17" s="22"/>
      <c r="D17" s="24"/>
      <c r="E17" s="24"/>
    </row>
    <row r="18" spans="1:12" ht="15.95" customHeight="1" x14ac:dyDescent="0.2">
      <c r="A18" s="33"/>
      <c r="B18" s="25"/>
      <c r="C18" s="22"/>
      <c r="D18" s="24"/>
      <c r="E18" s="24"/>
    </row>
    <row r="19" spans="1:12" ht="15.95" customHeight="1" x14ac:dyDescent="0.2">
      <c r="A19" s="33"/>
      <c r="B19" s="25"/>
      <c r="C19" s="22"/>
      <c r="D19" s="24"/>
      <c r="E19" s="24"/>
    </row>
    <row r="20" spans="1:12" ht="15.95" customHeight="1" x14ac:dyDescent="0.2">
      <c r="A20" s="33"/>
      <c r="B20" s="25"/>
      <c r="C20" s="22"/>
      <c r="D20" s="24"/>
      <c r="E20" s="24"/>
    </row>
    <row r="21" spans="1:12" ht="15.95" customHeight="1" x14ac:dyDescent="0.2">
      <c r="A21" s="34"/>
      <c r="B21" s="28" t="s">
        <v>8</v>
      </c>
      <c r="C21" s="29"/>
      <c r="D21" s="30"/>
      <c r="E21" s="26"/>
    </row>
    <row r="22" spans="1:12" ht="15.95" customHeight="1" thickBot="1" x14ac:dyDescent="0.25">
      <c r="A22" s="278"/>
      <c r="B22" s="279" t="str">
        <f>"Total "&amp;B6</f>
        <v>Total 101 - Forderungen</v>
      </c>
      <c r="C22" s="280"/>
      <c r="D22" s="281">
        <f>SUM(D9:D21)</f>
        <v>0</v>
      </c>
      <c r="E22" s="282">
        <f>SUM(E9:E21)</f>
        <v>0</v>
      </c>
      <c r="F22" s="120" t="s">
        <v>316</v>
      </c>
      <c r="H22" s="221"/>
      <c r="I22" s="571" t="s">
        <v>573</v>
      </c>
      <c r="J22" s="571"/>
      <c r="K22" s="571"/>
      <c r="L22" s="571"/>
    </row>
    <row r="23" spans="1:12" ht="12" thickTop="1" x14ac:dyDescent="0.2">
      <c r="I23" s="571"/>
      <c r="J23" s="571"/>
      <c r="K23" s="571"/>
      <c r="L23" s="571"/>
    </row>
    <row r="24" spans="1:12" ht="15" x14ac:dyDescent="0.25">
      <c r="A24" s="421" t="s">
        <v>122</v>
      </c>
      <c r="B24" s="421"/>
      <c r="C24" s="421"/>
      <c r="D24" s="421"/>
      <c r="E24" s="421"/>
      <c r="F24" s="421"/>
      <c r="G24" s="421"/>
    </row>
    <row r="25" spans="1:12" ht="12.75" x14ac:dyDescent="0.2">
      <c r="A25" s="65" t="s">
        <v>124</v>
      </c>
      <c r="B25" s="582" t="s">
        <v>132</v>
      </c>
      <c r="C25" s="583"/>
      <c r="D25" s="66" t="s">
        <v>133</v>
      </c>
      <c r="E25" s="584" t="s">
        <v>147</v>
      </c>
      <c r="F25" s="585"/>
      <c r="G25" s="66" t="s">
        <v>274</v>
      </c>
    </row>
    <row r="26" spans="1:12" ht="30" customHeight="1" x14ac:dyDescent="0.2">
      <c r="A26" s="64">
        <v>1</v>
      </c>
      <c r="B26" s="541" t="s">
        <v>713</v>
      </c>
      <c r="C26" s="542"/>
      <c r="D26" s="309"/>
      <c r="E26" s="586"/>
      <c r="F26" s="587"/>
      <c r="G26" s="310"/>
      <c r="H26" s="101"/>
    </row>
    <row r="27" spans="1:12" ht="30" customHeight="1" x14ac:dyDescent="0.2">
      <c r="A27" s="64">
        <v>2</v>
      </c>
      <c r="B27" s="541" t="s">
        <v>162</v>
      </c>
      <c r="C27" s="542"/>
      <c r="D27" s="309"/>
      <c r="E27" s="586"/>
      <c r="F27" s="587"/>
      <c r="G27" s="310"/>
      <c r="H27" s="101"/>
    </row>
    <row r="28" spans="1:12" ht="30" customHeight="1" x14ac:dyDescent="0.2">
      <c r="A28" s="64">
        <v>3</v>
      </c>
      <c r="B28" s="541" t="s">
        <v>163</v>
      </c>
      <c r="C28" s="542"/>
      <c r="D28" s="309"/>
      <c r="E28" s="586"/>
      <c r="F28" s="587"/>
      <c r="G28" s="310"/>
    </row>
    <row r="29" spans="1:12" ht="18.75" x14ac:dyDescent="0.2">
      <c r="A29" s="64">
        <v>4</v>
      </c>
      <c r="B29" s="541" t="s">
        <v>164</v>
      </c>
      <c r="C29" s="542"/>
      <c r="D29" s="309"/>
      <c r="E29" s="586"/>
      <c r="F29" s="587"/>
      <c r="G29" s="310"/>
    </row>
    <row r="31" spans="1:12" ht="15" x14ac:dyDescent="0.25">
      <c r="A31" s="421" t="s">
        <v>131</v>
      </c>
      <c r="B31" s="421"/>
      <c r="C31" s="421"/>
      <c r="D31" s="421"/>
      <c r="E31" s="421"/>
      <c r="F31" s="421"/>
      <c r="G31" s="421"/>
    </row>
    <row r="32" spans="1:12" ht="12.75" x14ac:dyDescent="0.2">
      <c r="A32" s="65" t="s">
        <v>124</v>
      </c>
      <c r="B32" s="582" t="s">
        <v>132</v>
      </c>
      <c r="C32" s="583"/>
      <c r="D32" s="66" t="s">
        <v>133</v>
      </c>
      <c r="E32" s="584" t="s">
        <v>147</v>
      </c>
      <c r="F32" s="585"/>
      <c r="G32" s="66" t="s">
        <v>274</v>
      </c>
    </row>
    <row r="33" spans="1:8" ht="46.5" customHeight="1" x14ac:dyDescent="0.2">
      <c r="A33" s="60">
        <v>5</v>
      </c>
      <c r="B33" s="504" t="s">
        <v>165</v>
      </c>
      <c r="C33" s="504"/>
      <c r="D33" s="309"/>
      <c r="E33" s="579"/>
      <c r="F33" s="580"/>
      <c r="G33" s="200"/>
      <c r="H33" s="101"/>
    </row>
    <row r="35" spans="1:8" x14ac:dyDescent="0.2">
      <c r="A35" s="114" t="str">
        <f>IF(Datenbasis!G16=0,"",Datenbasis!G16)</f>
        <v/>
      </c>
    </row>
    <row r="36" spans="1:8" ht="15" x14ac:dyDescent="0.25">
      <c r="A36" s="575" t="s">
        <v>273</v>
      </c>
      <c r="B36" s="575"/>
      <c r="C36" s="575"/>
      <c r="D36" s="563"/>
      <c r="E36" s="563"/>
      <c r="F36" s="563"/>
      <c r="G36" s="563"/>
    </row>
    <row r="37" spans="1:8" ht="12.75" x14ac:dyDescent="0.2">
      <c r="A37" s="68" t="s">
        <v>124</v>
      </c>
      <c r="B37" s="516" t="s">
        <v>132</v>
      </c>
      <c r="C37" s="510"/>
      <c r="D37" s="68" t="s">
        <v>133</v>
      </c>
      <c r="E37" s="581" t="s">
        <v>147</v>
      </c>
      <c r="F37" s="581"/>
      <c r="G37" s="68" t="s">
        <v>274</v>
      </c>
    </row>
    <row r="38" spans="1:8" ht="52.5" customHeight="1" x14ac:dyDescent="0.2">
      <c r="A38" s="60">
        <v>6</v>
      </c>
      <c r="B38" s="504" t="s">
        <v>280</v>
      </c>
      <c r="C38" s="527"/>
      <c r="D38" s="272"/>
      <c r="E38" s="572"/>
      <c r="F38" s="572"/>
      <c r="G38" s="59"/>
      <c r="H38" s="101"/>
    </row>
    <row r="39" spans="1:8" ht="18" customHeight="1" x14ac:dyDescent="0.2">
      <c r="A39" s="60">
        <v>7</v>
      </c>
      <c r="B39" s="504" t="s">
        <v>277</v>
      </c>
      <c r="C39" s="527"/>
      <c r="D39" s="272"/>
      <c r="E39" s="572"/>
      <c r="F39" s="572"/>
      <c r="G39" s="59"/>
      <c r="H39" s="101"/>
    </row>
    <row r="40" spans="1:8" ht="18" customHeight="1" x14ac:dyDescent="0.2">
      <c r="A40" s="60">
        <v>8</v>
      </c>
      <c r="B40" s="527" t="s">
        <v>278</v>
      </c>
      <c r="C40" s="528"/>
      <c r="D40" s="272"/>
      <c r="E40" s="573"/>
      <c r="F40" s="574"/>
      <c r="G40" s="59"/>
      <c r="H40" s="101"/>
    </row>
    <row r="41" spans="1:8" ht="103.5" customHeight="1" x14ac:dyDescent="0.2">
      <c r="A41" s="60">
        <v>9</v>
      </c>
      <c r="B41" s="527" t="s">
        <v>279</v>
      </c>
      <c r="C41" s="528"/>
      <c r="D41" s="272"/>
      <c r="E41" s="573"/>
      <c r="F41" s="574"/>
      <c r="G41" s="59"/>
      <c r="H41" s="101"/>
    </row>
  </sheetData>
  <sheetProtection sheet="1" objects="1" scenarios="1" formatCells="0" formatColumns="0" formatRows="0" insertColumns="0" insertRows="0" deleteColumns="0" deleteRows="0" autoFilter="0"/>
  <mergeCells count="28">
    <mergeCell ref="I22:L23"/>
    <mergeCell ref="B25:C25"/>
    <mergeCell ref="E25:F25"/>
    <mergeCell ref="A31:G31"/>
    <mergeCell ref="B32:C32"/>
    <mergeCell ref="E32:F32"/>
    <mergeCell ref="B29:C29"/>
    <mergeCell ref="B28:C28"/>
    <mergeCell ref="B27:C27"/>
    <mergeCell ref="B26:C26"/>
    <mergeCell ref="E29:F29"/>
    <mergeCell ref="E28:F28"/>
    <mergeCell ref="E27:F27"/>
    <mergeCell ref="E26:F26"/>
    <mergeCell ref="B40:C40"/>
    <mergeCell ref="E40:F40"/>
    <mergeCell ref="B41:C41"/>
    <mergeCell ref="E41:F41"/>
    <mergeCell ref="B38:C38"/>
    <mergeCell ref="E38:F38"/>
    <mergeCell ref="B39:C39"/>
    <mergeCell ref="E39:F39"/>
    <mergeCell ref="B33:C33"/>
    <mergeCell ref="E33:F33"/>
    <mergeCell ref="A24:G24"/>
    <mergeCell ref="A36:G36"/>
    <mergeCell ref="B37:C37"/>
    <mergeCell ref="E37:F37"/>
  </mergeCells>
  <phoneticPr fontId="5" type="noConversion"/>
  <conditionalFormatting sqref="A36:H41">
    <cfRule type="expression" dxfId="111" priority="4">
      <formula>$A$35=""</formula>
    </cfRule>
  </conditionalFormatting>
  <conditionalFormatting sqref="D38:D41 D33 D26:D29">
    <cfRule type="expression" dxfId="110" priority="2">
      <formula>D26="x"</formula>
    </cfRule>
    <cfRule type="expression" dxfId="109" priority="3">
      <formula>D26="✓"</formula>
    </cfRule>
  </conditionalFormatting>
  <hyperlinks>
    <hyperlink ref="K2" location="Datenbasis!A1" display="Zurück zu Registerblatt &quot;Datenbasis&quot;"/>
    <hyperlink ref="F22" location="'D - 102'!A9" display="Weiter zu Registerblatt &quot;D - 102&quot;"/>
  </hyperlinks>
  <printOptions horizontalCentered="1" verticalCentered="1"/>
  <pageMargins left="0.39370078740157483" right="0.27559055118110237" top="0.85187500000000005" bottom="0.59055118110236227" header="0.51181102362204722" footer="0.51181102362204722"/>
  <pageSetup paperSize="9" scale="84" orientation="landscape" horizontalDpi="4294967292" verticalDpi="4294967292" r:id="rId1"/>
  <headerFooter alignWithMargins="0">
    <oddHeader>&amp;L&amp;"Arial,Fett"Amt für Volksschule&amp;"Arial,Standard"
Finanzen&amp;R&amp;G</oddHeader>
  </headerFooter>
  <rowBreaks count="1" manualBreakCount="1">
    <brk id="30" max="7" man="1"/>
  </rowBreaks>
  <ignoredErrors>
    <ignoredError sqref="D22:E22" unlockedFormula="1"/>
  </ignoredErrors>
  <legacyDrawingHF r:id="rId2"/>
  <extLst>
    <ext xmlns:x14="http://schemas.microsoft.com/office/spreadsheetml/2009/9/main" uri="{78C0D931-6437-407d-A8EE-F0AAD7539E65}">
      <x14:conditionalFormattings>
        <x14:conditionalFormatting xmlns:xm="http://schemas.microsoft.com/office/excel/2006/main">
          <x14:cfRule type="expression" priority="1" id="{0AF8DDE5-5AE4-4310-847F-7F00C997C2E6}">
            <xm:f>Datenbasis!$E$16="unwesentlich"</xm:f>
            <x14:dxf>
              <font>
                <color theme="0"/>
              </font>
              <fill>
                <patternFill patternType="solid">
                  <fgColor theme="0"/>
                  <bgColor theme="0"/>
                </patternFill>
              </fill>
              <border>
                <left/>
                <right/>
                <top/>
                <bottom/>
                <vertical/>
                <horizontal/>
              </border>
            </x14:dxf>
          </x14:cfRule>
          <xm:sqref>A24:H33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'Drop Down menu'!$F$21:$F$24</xm:f>
          </x14:formula1>
          <xm:sqref>D26:D29 D33 D38:D41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92D050"/>
    <pageSetUpPr fitToPage="1"/>
  </sheetPr>
  <dimension ref="A1:L40"/>
  <sheetViews>
    <sheetView zoomScaleNormal="100" workbookViewId="0">
      <selection activeCell="C7" sqref="C7:D7"/>
    </sheetView>
  </sheetViews>
  <sheetFormatPr baseColWidth="10" defaultColWidth="12" defaultRowHeight="11.25" x14ac:dyDescent="0.2"/>
  <cols>
    <col min="1" max="1" width="14" style="2" customWidth="1"/>
    <col min="2" max="2" width="62.5" style="2" customWidth="1"/>
    <col min="3" max="3" width="9.6640625" style="3" customWidth="1"/>
    <col min="4" max="4" width="19.5" style="4" customWidth="1"/>
    <col min="5" max="5" width="19.5" style="2" customWidth="1"/>
    <col min="6" max="6" width="37.83203125" style="2" customWidth="1"/>
    <col min="7" max="7" width="14.6640625" style="2" customWidth="1"/>
    <col min="8" max="8" width="2" style="2" customWidth="1"/>
    <col min="9" max="10" width="9.33203125" style="2" customWidth="1"/>
    <col min="11" max="11" width="35" style="2" bestFit="1" customWidth="1"/>
    <col min="12" max="237" width="9.33203125" style="2" customWidth="1"/>
    <col min="238" max="16384" width="12" style="2"/>
  </cols>
  <sheetData>
    <row r="1" spans="1:12" ht="18.75" customHeight="1" x14ac:dyDescent="0.2">
      <c r="A1" s="1"/>
      <c r="E1" s="49" t="s">
        <v>21</v>
      </c>
    </row>
    <row r="2" spans="1:12" ht="15.75" x14ac:dyDescent="0.25">
      <c r="A2" s="5"/>
      <c r="B2" s="6" t="s">
        <v>1</v>
      </c>
      <c r="D2" s="7"/>
      <c r="E2" s="7"/>
      <c r="K2" s="120" t="s">
        <v>262</v>
      </c>
    </row>
    <row r="3" spans="1:12" x14ac:dyDescent="0.2">
      <c r="B3" s="4"/>
    </row>
    <row r="4" spans="1:12" s="8" customFormat="1" x14ac:dyDescent="0.2">
      <c r="A4" s="8" t="s">
        <v>17</v>
      </c>
      <c r="B4" s="9" t="str">
        <f>'B - 100'!$B$4</f>
        <v/>
      </c>
      <c r="C4" s="10"/>
      <c r="D4" s="11" t="s">
        <v>2</v>
      </c>
      <c r="E4" s="20" t="str">
        <f>+'B - 100'!E4</f>
        <v/>
      </c>
    </row>
    <row r="5" spans="1:12" ht="11.25" customHeight="1" x14ac:dyDescent="0.2">
      <c r="B5" s="4"/>
      <c r="K5" s="228"/>
      <c r="L5" s="228"/>
    </row>
    <row r="6" spans="1:12" s="8" customFormat="1" ht="24.75" customHeight="1" x14ac:dyDescent="0.2">
      <c r="A6" s="12" t="s">
        <v>3</v>
      </c>
      <c r="B6" s="21" t="s">
        <v>23</v>
      </c>
      <c r="C6" s="10"/>
      <c r="D6" s="14"/>
      <c r="E6" s="15"/>
      <c r="K6" s="228"/>
      <c r="L6" s="228"/>
    </row>
    <row r="7" spans="1:12" x14ac:dyDescent="0.2">
      <c r="D7" s="16"/>
      <c r="E7" s="17"/>
      <c r="K7" s="228"/>
      <c r="L7" s="228"/>
    </row>
    <row r="8" spans="1:12" ht="21" customHeight="1" x14ac:dyDescent="0.2">
      <c r="A8" s="274" t="s">
        <v>4</v>
      </c>
      <c r="B8" s="275" t="s">
        <v>5</v>
      </c>
      <c r="C8" s="275" t="s">
        <v>6</v>
      </c>
      <c r="D8" s="276" t="s">
        <v>7</v>
      </c>
      <c r="E8" s="277" t="s">
        <v>0</v>
      </c>
    </row>
    <row r="9" spans="1:12" ht="15.95" customHeight="1" x14ac:dyDescent="0.2">
      <c r="A9" s="32"/>
      <c r="B9" s="25"/>
      <c r="C9" s="22"/>
      <c r="D9" s="27"/>
      <c r="E9" s="23"/>
    </row>
    <row r="10" spans="1:12" ht="15.95" customHeight="1" x14ac:dyDescent="0.2">
      <c r="A10" s="33"/>
      <c r="B10" s="25"/>
      <c r="C10" s="22"/>
      <c r="D10" s="24"/>
      <c r="E10" s="24"/>
    </row>
    <row r="11" spans="1:12" ht="15.95" customHeight="1" x14ac:dyDescent="0.2">
      <c r="A11" s="33"/>
      <c r="B11" s="25"/>
      <c r="C11" s="22"/>
      <c r="D11" s="24"/>
      <c r="E11" s="24"/>
    </row>
    <row r="12" spans="1:12" ht="15.95" customHeight="1" x14ac:dyDescent="0.2">
      <c r="A12" s="33"/>
      <c r="B12" s="25"/>
      <c r="C12" s="22"/>
      <c r="D12" s="24"/>
      <c r="E12" s="24"/>
    </row>
    <row r="13" spans="1:12" ht="15.95" customHeight="1" x14ac:dyDescent="0.2">
      <c r="A13" s="33"/>
      <c r="B13" s="25"/>
      <c r="C13" s="22"/>
      <c r="D13" s="24"/>
      <c r="E13" s="24"/>
    </row>
    <row r="14" spans="1:12" ht="15.95" customHeight="1" x14ac:dyDescent="0.2">
      <c r="A14" s="33"/>
      <c r="B14" s="25"/>
      <c r="C14" s="22"/>
      <c r="D14" s="24"/>
      <c r="E14" s="24"/>
    </row>
    <row r="15" spans="1:12" ht="15.95" customHeight="1" x14ac:dyDescent="0.2">
      <c r="A15" s="33"/>
      <c r="B15" s="25"/>
      <c r="C15" s="22"/>
      <c r="D15" s="24"/>
      <c r="E15" s="24"/>
    </row>
    <row r="16" spans="1:12" ht="15.95" customHeight="1" x14ac:dyDescent="0.2">
      <c r="A16" s="33"/>
      <c r="B16" s="25"/>
      <c r="C16" s="22"/>
      <c r="D16" s="24"/>
      <c r="E16" s="24"/>
    </row>
    <row r="17" spans="1:12" ht="15.95" customHeight="1" x14ac:dyDescent="0.2">
      <c r="A17" s="33"/>
      <c r="B17" s="25"/>
      <c r="C17" s="22"/>
      <c r="D17" s="24"/>
      <c r="E17" s="24"/>
    </row>
    <row r="18" spans="1:12" ht="15.95" customHeight="1" x14ac:dyDescent="0.2">
      <c r="A18" s="33"/>
      <c r="B18" s="25"/>
      <c r="C18" s="22"/>
      <c r="D18" s="24"/>
      <c r="E18" s="24"/>
    </row>
    <row r="19" spans="1:12" ht="15.95" customHeight="1" x14ac:dyDescent="0.2">
      <c r="A19" s="33"/>
      <c r="B19" s="25"/>
      <c r="C19" s="22"/>
      <c r="D19" s="24"/>
      <c r="E19" s="24"/>
    </row>
    <row r="20" spans="1:12" ht="15.95" customHeight="1" x14ac:dyDescent="0.2">
      <c r="A20" s="33"/>
      <c r="B20" s="25"/>
      <c r="C20" s="22"/>
      <c r="D20" s="24"/>
      <c r="E20" s="24"/>
    </row>
    <row r="21" spans="1:12" ht="15.95" customHeight="1" x14ac:dyDescent="0.2">
      <c r="A21" s="34"/>
      <c r="B21" s="28" t="s">
        <v>8</v>
      </c>
      <c r="C21" s="29"/>
      <c r="D21" s="30"/>
      <c r="E21" s="30"/>
    </row>
    <row r="22" spans="1:12" ht="15.95" customHeight="1" thickBot="1" x14ac:dyDescent="0.25">
      <c r="A22" s="278"/>
      <c r="B22" s="279" t="str">
        <f>"Total "&amp;B6</f>
        <v>Total 102 - Kurzfristige Finanzanlagen</v>
      </c>
      <c r="C22" s="280"/>
      <c r="D22" s="281">
        <f>SUM(D9:D21)</f>
        <v>0</v>
      </c>
      <c r="E22" s="282">
        <f>SUM(E9:E21)</f>
        <v>0</v>
      </c>
      <c r="F22" s="120" t="s">
        <v>317</v>
      </c>
      <c r="H22" s="221"/>
      <c r="I22" s="571" t="s">
        <v>573</v>
      </c>
      <c r="J22" s="571"/>
      <c r="K22" s="571"/>
      <c r="L22" s="571"/>
    </row>
    <row r="23" spans="1:12" ht="12" thickTop="1" x14ac:dyDescent="0.2">
      <c r="I23" s="571"/>
      <c r="J23" s="571"/>
      <c r="K23" s="571"/>
      <c r="L23" s="571"/>
    </row>
    <row r="24" spans="1:12" ht="15" x14ac:dyDescent="0.25">
      <c r="A24" s="421" t="s">
        <v>122</v>
      </c>
      <c r="B24" s="421"/>
      <c r="C24" s="421"/>
      <c r="D24" s="421"/>
      <c r="E24" s="421"/>
      <c r="F24" s="421"/>
      <c r="G24" s="421"/>
    </row>
    <row r="25" spans="1:12" ht="12.75" x14ac:dyDescent="0.2">
      <c r="A25" s="65" t="s">
        <v>124</v>
      </c>
      <c r="B25" s="582" t="s">
        <v>132</v>
      </c>
      <c r="C25" s="583"/>
      <c r="D25" s="66" t="s">
        <v>133</v>
      </c>
      <c r="E25" s="584" t="s">
        <v>147</v>
      </c>
      <c r="F25" s="585"/>
      <c r="G25" s="66" t="s">
        <v>274</v>
      </c>
    </row>
    <row r="26" spans="1:12" ht="22.5" customHeight="1" x14ac:dyDescent="0.2">
      <c r="A26" s="64">
        <v>1</v>
      </c>
      <c r="B26" s="541" t="s">
        <v>166</v>
      </c>
      <c r="C26" s="542"/>
      <c r="D26" s="272"/>
      <c r="E26" s="586"/>
      <c r="F26" s="587"/>
      <c r="G26" s="308"/>
      <c r="H26" s="101"/>
    </row>
    <row r="27" spans="1:12" ht="48" customHeight="1" x14ac:dyDescent="0.2">
      <c r="A27" s="64">
        <v>2</v>
      </c>
      <c r="B27" s="541" t="s">
        <v>170</v>
      </c>
      <c r="C27" s="542"/>
      <c r="D27" s="272"/>
      <c r="E27" s="586"/>
      <c r="F27" s="587"/>
      <c r="G27" s="308"/>
      <c r="H27" s="101"/>
    </row>
    <row r="28" spans="1:12" ht="27.75" customHeight="1" x14ac:dyDescent="0.2">
      <c r="A28" s="64">
        <v>3</v>
      </c>
      <c r="B28" s="541" t="s">
        <v>167</v>
      </c>
      <c r="C28" s="542"/>
      <c r="D28" s="272"/>
      <c r="E28" s="586"/>
      <c r="F28" s="587"/>
      <c r="G28" s="308"/>
      <c r="H28" s="101"/>
    </row>
    <row r="29" spans="1:12" ht="27.75" customHeight="1" x14ac:dyDescent="0.2">
      <c r="A29" s="64">
        <v>4</v>
      </c>
      <c r="B29" s="541" t="s">
        <v>168</v>
      </c>
      <c r="C29" s="542"/>
      <c r="D29" s="272"/>
      <c r="E29" s="586"/>
      <c r="F29" s="587"/>
      <c r="G29" s="308"/>
      <c r="H29" s="101"/>
    </row>
    <row r="31" spans="1:12" ht="15" x14ac:dyDescent="0.25">
      <c r="A31" s="421" t="s">
        <v>131</v>
      </c>
      <c r="B31" s="421"/>
      <c r="C31" s="421"/>
      <c r="D31" s="421"/>
      <c r="E31" s="421"/>
      <c r="F31" s="421"/>
      <c r="G31" s="421"/>
    </row>
    <row r="32" spans="1:12" ht="12.75" x14ac:dyDescent="0.2">
      <c r="A32" s="65" t="s">
        <v>124</v>
      </c>
      <c r="B32" s="582" t="s">
        <v>132</v>
      </c>
      <c r="C32" s="583"/>
      <c r="D32" s="66" t="s">
        <v>133</v>
      </c>
      <c r="E32" s="584" t="s">
        <v>147</v>
      </c>
      <c r="F32" s="585"/>
      <c r="G32" s="66" t="s">
        <v>274</v>
      </c>
    </row>
    <row r="33" spans="1:8" ht="24.75" customHeight="1" x14ac:dyDescent="0.2">
      <c r="A33" s="60">
        <v>5</v>
      </c>
      <c r="B33" s="504" t="s">
        <v>169</v>
      </c>
      <c r="C33" s="504"/>
      <c r="D33" s="272"/>
      <c r="E33" s="579"/>
      <c r="F33" s="580"/>
      <c r="G33" s="70"/>
      <c r="H33" s="101"/>
    </row>
    <row r="34" spans="1:8" ht="48" customHeight="1" x14ac:dyDescent="0.2">
      <c r="A34" s="60">
        <v>6</v>
      </c>
      <c r="B34" s="504" t="s">
        <v>550</v>
      </c>
      <c r="C34" s="504"/>
      <c r="D34" s="272"/>
      <c r="E34" s="579"/>
      <c r="F34" s="580"/>
      <c r="G34" s="70"/>
    </row>
    <row r="36" spans="1:8" x14ac:dyDescent="0.2">
      <c r="A36" s="114" t="str">
        <f>IF(Datenbasis!G17=0,"",Datenbasis!G17)</f>
        <v/>
      </c>
    </row>
    <row r="37" spans="1:8" ht="15" x14ac:dyDescent="0.25">
      <c r="A37" s="575" t="s">
        <v>273</v>
      </c>
      <c r="B37" s="575"/>
      <c r="C37" s="575"/>
      <c r="D37" s="563"/>
      <c r="E37" s="563"/>
      <c r="F37" s="563"/>
      <c r="G37" s="563"/>
    </row>
    <row r="38" spans="1:8" ht="12.75" x14ac:dyDescent="0.2">
      <c r="A38" s="68" t="s">
        <v>124</v>
      </c>
      <c r="B38" s="516" t="s">
        <v>132</v>
      </c>
      <c r="C38" s="510"/>
      <c r="D38" s="68" t="s">
        <v>133</v>
      </c>
      <c r="E38" s="581" t="s">
        <v>147</v>
      </c>
      <c r="F38" s="581"/>
      <c r="G38" s="68" t="s">
        <v>274</v>
      </c>
    </row>
    <row r="39" spans="1:8" ht="31.5" customHeight="1" x14ac:dyDescent="0.2">
      <c r="A39" s="60">
        <v>6</v>
      </c>
      <c r="B39" s="504" t="s">
        <v>281</v>
      </c>
      <c r="C39" s="527"/>
      <c r="D39" s="272"/>
      <c r="E39" s="572"/>
      <c r="F39" s="572"/>
      <c r="G39" s="59"/>
      <c r="H39" s="101"/>
    </row>
    <row r="40" spans="1:8" ht="30" customHeight="1" x14ac:dyDescent="0.2">
      <c r="A40" s="60">
        <v>7</v>
      </c>
      <c r="B40" s="504" t="s">
        <v>282</v>
      </c>
      <c r="C40" s="527"/>
      <c r="D40" s="272"/>
      <c r="E40" s="572"/>
      <c r="F40" s="572"/>
      <c r="G40" s="59"/>
    </row>
  </sheetData>
  <sheetProtection sheet="1" objects="1" scenarios="1" formatCells="0" formatColumns="0" formatRows="0" insertColumns="0" insertRows="0" deleteColumns="0" deleteRows="0" autoFilter="0"/>
  <mergeCells count="26">
    <mergeCell ref="I22:L23"/>
    <mergeCell ref="B28:C28"/>
    <mergeCell ref="A24:G24"/>
    <mergeCell ref="B25:C25"/>
    <mergeCell ref="E25:F25"/>
    <mergeCell ref="B26:C26"/>
    <mergeCell ref="B27:C27"/>
    <mergeCell ref="E26:F26"/>
    <mergeCell ref="B40:C40"/>
    <mergeCell ref="E40:F40"/>
    <mergeCell ref="A37:G37"/>
    <mergeCell ref="B38:C38"/>
    <mergeCell ref="E38:F38"/>
    <mergeCell ref="B39:C39"/>
    <mergeCell ref="E39:F39"/>
    <mergeCell ref="B34:C34"/>
    <mergeCell ref="E34:F34"/>
    <mergeCell ref="E29:F29"/>
    <mergeCell ref="E28:F28"/>
    <mergeCell ref="E27:F27"/>
    <mergeCell ref="B33:C33"/>
    <mergeCell ref="E33:F33"/>
    <mergeCell ref="B29:C29"/>
    <mergeCell ref="A31:G31"/>
    <mergeCell ref="B32:C32"/>
    <mergeCell ref="E32:F32"/>
  </mergeCells>
  <phoneticPr fontId="5" type="noConversion"/>
  <conditionalFormatting sqref="A37:H40">
    <cfRule type="expression" dxfId="107" priority="5">
      <formula>$A$36=""</formula>
    </cfRule>
  </conditionalFormatting>
  <conditionalFormatting sqref="D39:D40 D33:D34 D26:D29">
    <cfRule type="expression" dxfId="106" priority="2">
      <formula>D26="x"</formula>
    </cfRule>
    <cfRule type="expression" dxfId="105" priority="3">
      <formula>D26="✓"</formula>
    </cfRule>
  </conditionalFormatting>
  <hyperlinks>
    <hyperlink ref="K2" location="Datenbasis!A1" display="Zurück zu Registerblatt &quot;Datenbasis&quot;"/>
    <hyperlink ref="F22" location="'E - 104'!A9" display="Weiter zu Registerblatt &quot;E - 104&quot;"/>
  </hyperlinks>
  <printOptions horizontalCentered="1" verticalCentered="1"/>
  <pageMargins left="0.39370078740157483" right="0.27559055118110237" top="1.02" bottom="0.59055118110236227" header="0.51181102362204722" footer="0.51181102362204722"/>
  <pageSetup paperSize="9" scale="76" orientation="landscape" horizontalDpi="4294967292" verticalDpi="4294967292" r:id="rId1"/>
  <headerFooter alignWithMargins="0">
    <oddHeader>&amp;L&amp;"Arial,Fett"Amt für Volksschule&amp;"Arial,Standard"
Finanzen&amp;C &amp;R&amp;G</oddHeader>
  </headerFooter>
  <rowBreaks count="1" manualBreakCount="1">
    <brk id="30" max="7" man="1"/>
  </rowBreaks>
  <ignoredErrors>
    <ignoredError sqref="D22:E22 B22" unlockedFormula="1"/>
  </ignoredErrors>
  <legacyDrawingHF r:id="rId2"/>
  <extLst>
    <ext xmlns:x14="http://schemas.microsoft.com/office/spreadsheetml/2009/9/main" uri="{78C0D931-6437-407d-A8EE-F0AAD7539E65}">
      <x14:conditionalFormattings>
        <x14:conditionalFormatting xmlns:xm="http://schemas.microsoft.com/office/excel/2006/main">
          <x14:cfRule type="expression" priority="4" id="{934064F6-65D4-4D43-ABE9-90DFCA2314BD}">
            <xm:f>Datenbasis!$G$15=x</xm:f>
            <x14:dxf>
              <border>
                <left style="thin">
                  <color auto="1"/>
                </left>
                <right style="thin">
                  <color auto="1"/>
                </right>
                <top style="thin">
                  <color auto="1"/>
                </top>
                <bottom style="thin">
                  <color auto="1"/>
                </bottom>
                <vertical/>
                <horizontal/>
              </border>
            </x14:dxf>
          </x14:cfRule>
          <xm:sqref>B34:C34</xm:sqref>
        </x14:conditionalFormatting>
        <x14:conditionalFormatting xmlns:xm="http://schemas.microsoft.com/office/excel/2006/main">
          <x14:cfRule type="expression" priority="1" id="{5E63D9FA-3443-486A-B598-2337771AFE55}">
            <xm:f>Datenbasis!$E$17="unwesentlich"</xm:f>
            <x14:dxf>
              <font>
                <color theme="0"/>
              </font>
              <fill>
                <patternFill>
                  <fgColor theme="0"/>
                  <bgColor theme="0"/>
                </patternFill>
              </fill>
              <border>
                <left/>
                <right/>
                <top/>
                <bottom/>
                <vertical/>
                <horizontal/>
              </border>
            </x14:dxf>
          </x14:cfRule>
          <xm:sqref>A24:H34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'Drop Down menu'!$F$21:$F$24</xm:f>
          </x14:formula1>
          <xm:sqref>D26:D29 D33:D34 D39:D40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92D050"/>
    <pageSetUpPr fitToPage="1"/>
  </sheetPr>
  <dimension ref="A1:L41"/>
  <sheetViews>
    <sheetView zoomScaleNormal="100" workbookViewId="0">
      <selection activeCell="C7" sqref="C7:D7"/>
    </sheetView>
  </sheetViews>
  <sheetFormatPr baseColWidth="10" defaultColWidth="12" defaultRowHeight="11.25" x14ac:dyDescent="0.2"/>
  <cols>
    <col min="1" max="1" width="14" style="2" customWidth="1"/>
    <col min="2" max="2" width="62.5" style="2" customWidth="1"/>
    <col min="3" max="3" width="9.6640625" style="3" customWidth="1"/>
    <col min="4" max="4" width="19.5" style="4" customWidth="1"/>
    <col min="5" max="5" width="19.5" style="2" customWidth="1"/>
    <col min="6" max="6" width="37.83203125" style="2" customWidth="1"/>
    <col min="7" max="7" width="14.6640625" style="2" customWidth="1"/>
    <col min="8" max="8" width="1.83203125" style="2" customWidth="1"/>
    <col min="9" max="10" width="9.33203125" style="2" customWidth="1"/>
    <col min="11" max="11" width="35" style="2" bestFit="1" customWidth="1"/>
    <col min="12" max="237" width="9.33203125" style="2" customWidth="1"/>
    <col min="238" max="16384" width="12" style="2"/>
  </cols>
  <sheetData>
    <row r="1" spans="1:12" ht="18.75" customHeight="1" x14ac:dyDescent="0.2">
      <c r="A1" s="1"/>
      <c r="E1" s="49" t="s">
        <v>24</v>
      </c>
    </row>
    <row r="2" spans="1:12" ht="15.75" x14ac:dyDescent="0.25">
      <c r="A2" s="5"/>
      <c r="B2" s="6" t="s">
        <v>1</v>
      </c>
      <c r="D2" s="7"/>
      <c r="E2" s="7"/>
      <c r="K2" s="120" t="s">
        <v>262</v>
      </c>
    </row>
    <row r="3" spans="1:12" x14ac:dyDescent="0.2">
      <c r="B3" s="4"/>
    </row>
    <row r="4" spans="1:12" s="8" customFormat="1" x14ac:dyDescent="0.2">
      <c r="A4" s="8" t="s">
        <v>17</v>
      </c>
      <c r="B4" s="9" t="str">
        <f>'B - 100'!$B$4</f>
        <v/>
      </c>
      <c r="C4" s="10"/>
      <c r="D4" s="11" t="s">
        <v>2</v>
      </c>
      <c r="E4" s="20" t="str">
        <f>+'B - 100'!E4</f>
        <v/>
      </c>
    </row>
    <row r="5" spans="1:12" ht="11.25" customHeight="1" x14ac:dyDescent="0.2">
      <c r="B5" s="4"/>
      <c r="K5" s="228"/>
      <c r="L5" s="228"/>
    </row>
    <row r="6" spans="1:12" s="8" customFormat="1" ht="24.75" customHeight="1" x14ac:dyDescent="0.2">
      <c r="A6" s="12" t="s">
        <v>3</v>
      </c>
      <c r="B6" s="21" t="s">
        <v>10</v>
      </c>
      <c r="C6" s="10"/>
      <c r="D6" s="14"/>
      <c r="E6" s="15"/>
      <c r="K6" s="228"/>
      <c r="L6" s="228"/>
    </row>
    <row r="7" spans="1:12" x14ac:dyDescent="0.2">
      <c r="D7" s="16"/>
      <c r="E7" s="17"/>
      <c r="K7" s="228"/>
      <c r="L7" s="228"/>
    </row>
    <row r="8" spans="1:12" ht="21" customHeight="1" x14ac:dyDescent="0.2">
      <c r="A8" s="274" t="s">
        <v>4</v>
      </c>
      <c r="B8" s="275" t="s">
        <v>5</v>
      </c>
      <c r="C8" s="275" t="s">
        <v>6</v>
      </c>
      <c r="D8" s="276" t="s">
        <v>7</v>
      </c>
      <c r="E8" s="277" t="s">
        <v>0</v>
      </c>
    </row>
    <row r="9" spans="1:12" ht="15.95" customHeight="1" x14ac:dyDescent="0.2">
      <c r="A9" s="32"/>
      <c r="B9" s="25"/>
      <c r="C9" s="22"/>
      <c r="D9" s="27"/>
      <c r="E9" s="23"/>
    </row>
    <row r="10" spans="1:12" ht="15.95" customHeight="1" x14ac:dyDescent="0.2">
      <c r="A10" s="33"/>
      <c r="B10" s="25"/>
      <c r="C10" s="22"/>
      <c r="D10" s="24"/>
      <c r="E10" s="24"/>
    </row>
    <row r="11" spans="1:12" ht="15.95" customHeight="1" x14ac:dyDescent="0.2">
      <c r="A11" s="33"/>
      <c r="B11" s="25"/>
      <c r="C11" s="22"/>
      <c r="D11" s="24"/>
      <c r="E11" s="24"/>
    </row>
    <row r="12" spans="1:12" ht="15.95" customHeight="1" x14ac:dyDescent="0.2">
      <c r="A12" s="33"/>
      <c r="B12" s="25"/>
      <c r="C12" s="22"/>
      <c r="D12" s="24"/>
      <c r="E12" s="24"/>
    </row>
    <row r="13" spans="1:12" ht="15.95" customHeight="1" x14ac:dyDescent="0.2">
      <c r="A13" s="33"/>
      <c r="B13" s="25"/>
      <c r="C13" s="22"/>
      <c r="D13" s="24"/>
      <c r="E13" s="24"/>
    </row>
    <row r="14" spans="1:12" ht="15.95" customHeight="1" x14ac:dyDescent="0.2">
      <c r="A14" s="33"/>
      <c r="B14" s="25"/>
      <c r="C14" s="22"/>
      <c r="D14" s="24"/>
      <c r="E14" s="24"/>
    </row>
    <row r="15" spans="1:12" ht="15.95" customHeight="1" x14ac:dyDescent="0.2">
      <c r="A15" s="33"/>
      <c r="B15" s="25"/>
      <c r="C15" s="22"/>
      <c r="D15" s="24"/>
      <c r="E15" s="24"/>
    </row>
    <row r="16" spans="1:12" ht="15.95" customHeight="1" x14ac:dyDescent="0.2">
      <c r="A16" s="33"/>
      <c r="B16" s="25"/>
      <c r="C16" s="22"/>
      <c r="D16" s="24"/>
      <c r="E16" s="24"/>
    </row>
    <row r="17" spans="1:12" ht="15.95" customHeight="1" x14ac:dyDescent="0.2">
      <c r="A17" s="33"/>
      <c r="B17" s="25"/>
      <c r="C17" s="22"/>
      <c r="D17" s="24"/>
      <c r="E17" s="24"/>
    </row>
    <row r="18" spans="1:12" ht="15.95" customHeight="1" x14ac:dyDescent="0.2">
      <c r="A18" s="33"/>
      <c r="B18" s="25"/>
      <c r="C18" s="22"/>
      <c r="D18" s="24"/>
      <c r="E18" s="24"/>
    </row>
    <row r="19" spans="1:12" ht="15.95" customHeight="1" x14ac:dyDescent="0.2">
      <c r="A19" s="33"/>
      <c r="B19" s="25"/>
      <c r="C19" s="22"/>
      <c r="D19" s="24"/>
      <c r="E19" s="24"/>
    </row>
    <row r="20" spans="1:12" ht="15.95" customHeight="1" x14ac:dyDescent="0.2">
      <c r="A20" s="33"/>
      <c r="B20" s="25"/>
      <c r="C20" s="22"/>
      <c r="D20" s="24"/>
      <c r="E20" s="24"/>
    </row>
    <row r="21" spans="1:12" ht="15.95" customHeight="1" x14ac:dyDescent="0.2">
      <c r="A21" s="34"/>
      <c r="B21" s="28" t="s">
        <v>8</v>
      </c>
      <c r="C21" s="29"/>
      <c r="D21" s="30"/>
      <c r="E21" s="30"/>
    </row>
    <row r="22" spans="1:12" ht="15.95" customHeight="1" thickBot="1" x14ac:dyDescent="0.25">
      <c r="A22" s="278"/>
      <c r="B22" s="279" t="str">
        <f>"Total "&amp;B6</f>
        <v>Total 104 - Aktive Rechnungsabgrenzung</v>
      </c>
      <c r="C22" s="280"/>
      <c r="D22" s="281">
        <f>SUM(D9:D21)</f>
        <v>0</v>
      </c>
      <c r="E22" s="282">
        <f>SUM(E9:E21)</f>
        <v>0</v>
      </c>
      <c r="F22" s="120" t="s">
        <v>318</v>
      </c>
      <c r="H22" s="221"/>
      <c r="I22" s="571" t="s">
        <v>573</v>
      </c>
      <c r="J22" s="571"/>
      <c r="K22" s="571"/>
      <c r="L22" s="571"/>
    </row>
    <row r="23" spans="1:12" ht="12" thickTop="1" x14ac:dyDescent="0.2">
      <c r="I23" s="571"/>
      <c r="J23" s="571"/>
      <c r="K23" s="571"/>
      <c r="L23" s="571"/>
    </row>
    <row r="24" spans="1:12" ht="15" x14ac:dyDescent="0.25">
      <c r="A24" s="421" t="s">
        <v>122</v>
      </c>
      <c r="B24" s="421"/>
      <c r="C24" s="421"/>
      <c r="D24" s="421"/>
      <c r="E24" s="421"/>
      <c r="F24" s="421"/>
      <c r="G24" s="421"/>
    </row>
    <row r="25" spans="1:12" ht="12.75" x14ac:dyDescent="0.2">
      <c r="A25" s="65" t="s">
        <v>124</v>
      </c>
      <c r="B25" s="582" t="s">
        <v>132</v>
      </c>
      <c r="C25" s="583"/>
      <c r="D25" s="66" t="s">
        <v>133</v>
      </c>
      <c r="E25" s="584" t="s">
        <v>147</v>
      </c>
      <c r="F25" s="585"/>
      <c r="G25" s="66" t="s">
        <v>274</v>
      </c>
    </row>
    <row r="26" spans="1:12" ht="18.75" x14ac:dyDescent="0.2">
      <c r="A26" s="64">
        <v>1</v>
      </c>
      <c r="B26" s="541" t="s">
        <v>166</v>
      </c>
      <c r="C26" s="542"/>
      <c r="D26" s="272"/>
      <c r="E26" s="597"/>
      <c r="F26" s="598"/>
      <c r="G26" s="308"/>
      <c r="H26" s="101"/>
    </row>
    <row r="27" spans="1:12" ht="18.75" x14ac:dyDescent="0.2">
      <c r="A27" s="64">
        <v>2</v>
      </c>
      <c r="B27" s="541" t="s">
        <v>171</v>
      </c>
      <c r="C27" s="542"/>
      <c r="D27" s="272"/>
      <c r="E27" s="597"/>
      <c r="F27" s="598"/>
      <c r="G27" s="308"/>
    </row>
    <row r="29" spans="1:12" ht="15" x14ac:dyDescent="0.25">
      <c r="A29" s="421" t="s">
        <v>131</v>
      </c>
      <c r="B29" s="421"/>
      <c r="C29" s="421"/>
      <c r="D29" s="421"/>
      <c r="E29" s="421"/>
      <c r="F29" s="421"/>
      <c r="G29" s="421"/>
    </row>
    <row r="30" spans="1:12" ht="12.75" x14ac:dyDescent="0.2">
      <c r="A30" s="65" t="s">
        <v>124</v>
      </c>
      <c r="B30" s="582" t="s">
        <v>132</v>
      </c>
      <c r="C30" s="583"/>
      <c r="D30" s="66" t="s">
        <v>133</v>
      </c>
      <c r="E30" s="584" t="s">
        <v>147</v>
      </c>
      <c r="F30" s="585"/>
      <c r="G30" s="66" t="s">
        <v>274</v>
      </c>
    </row>
    <row r="31" spans="1:12" ht="27" customHeight="1" x14ac:dyDescent="0.2">
      <c r="A31" s="69">
        <v>3</v>
      </c>
      <c r="B31" s="504" t="s">
        <v>172</v>
      </c>
      <c r="C31" s="504"/>
      <c r="D31" s="272"/>
      <c r="E31" s="579"/>
      <c r="F31" s="580"/>
      <c r="G31" s="70"/>
    </row>
    <row r="32" spans="1:12" ht="27" customHeight="1" x14ac:dyDescent="0.2">
      <c r="A32" s="69">
        <v>4</v>
      </c>
      <c r="B32" s="504" t="s">
        <v>173</v>
      </c>
      <c r="C32" s="504"/>
      <c r="D32" s="272"/>
      <c r="E32" s="579"/>
      <c r="F32" s="580"/>
      <c r="G32" s="70"/>
    </row>
    <row r="33" spans="1:7" ht="54" customHeight="1" x14ac:dyDescent="0.2">
      <c r="A33" s="69">
        <v>5</v>
      </c>
      <c r="B33" s="504" t="s">
        <v>550</v>
      </c>
      <c r="C33" s="504"/>
      <c r="D33" s="272"/>
      <c r="E33" s="579"/>
      <c r="F33" s="580"/>
      <c r="G33" s="70"/>
    </row>
    <row r="35" spans="1:7" x14ac:dyDescent="0.2">
      <c r="A35" s="114" t="str">
        <f>IF(Datenbasis!G18=0,"",Datenbasis!G18)</f>
        <v/>
      </c>
    </row>
    <row r="36" spans="1:7" ht="15" x14ac:dyDescent="0.25">
      <c r="A36" s="575" t="s">
        <v>273</v>
      </c>
      <c r="B36" s="575"/>
      <c r="C36" s="575"/>
      <c r="D36" s="563"/>
      <c r="E36" s="563"/>
      <c r="F36" s="563"/>
      <c r="G36" s="563"/>
    </row>
    <row r="37" spans="1:7" ht="12.75" customHeight="1" x14ac:dyDescent="0.2">
      <c r="A37" s="588" t="s">
        <v>300</v>
      </c>
      <c r="B37" s="589"/>
      <c r="C37" s="589"/>
      <c r="D37" s="589"/>
      <c r="E37" s="589"/>
      <c r="F37" s="589"/>
      <c r="G37" s="590"/>
    </row>
    <row r="38" spans="1:7" ht="45.75" customHeight="1" x14ac:dyDescent="0.2">
      <c r="A38" s="591"/>
      <c r="B38" s="592"/>
      <c r="C38" s="592"/>
      <c r="D38" s="592"/>
      <c r="E38" s="592"/>
      <c r="F38" s="592"/>
      <c r="G38" s="593"/>
    </row>
    <row r="39" spans="1:7" ht="19.5" customHeight="1" x14ac:dyDescent="0.2">
      <c r="A39" s="591"/>
      <c r="B39" s="592"/>
      <c r="C39" s="592"/>
      <c r="D39" s="592"/>
      <c r="E39" s="592"/>
      <c r="F39" s="592"/>
      <c r="G39" s="593"/>
    </row>
    <row r="40" spans="1:7" ht="19.5" customHeight="1" x14ac:dyDescent="0.2">
      <c r="A40" s="591"/>
      <c r="B40" s="592"/>
      <c r="C40" s="592"/>
      <c r="D40" s="592"/>
      <c r="E40" s="592"/>
      <c r="F40" s="592"/>
      <c r="G40" s="593"/>
    </row>
    <row r="41" spans="1:7" ht="19.5" customHeight="1" x14ac:dyDescent="0.2">
      <c r="A41" s="594"/>
      <c r="B41" s="595"/>
      <c r="C41" s="595"/>
      <c r="D41" s="595"/>
      <c r="E41" s="595"/>
      <c r="F41" s="595"/>
      <c r="G41" s="596"/>
    </row>
  </sheetData>
  <sheetProtection sheet="1" objects="1" scenarios="1" formatCells="0" formatColumns="0" formatRows="0" insertColumns="0" insertRows="0" deleteColumns="0" deleteRows="0" autoFilter="0"/>
  <mergeCells count="19">
    <mergeCell ref="E27:F27"/>
    <mergeCell ref="A24:G24"/>
    <mergeCell ref="I22:L23"/>
    <mergeCell ref="B25:C25"/>
    <mergeCell ref="E25:F25"/>
    <mergeCell ref="B26:C26"/>
    <mergeCell ref="B27:C27"/>
    <mergeCell ref="E26:F26"/>
    <mergeCell ref="A37:G41"/>
    <mergeCell ref="A36:G36"/>
    <mergeCell ref="A29:G29"/>
    <mergeCell ref="B30:C30"/>
    <mergeCell ref="E30:F30"/>
    <mergeCell ref="B31:C31"/>
    <mergeCell ref="E31:F31"/>
    <mergeCell ref="B32:C32"/>
    <mergeCell ref="E32:F32"/>
    <mergeCell ref="B33:C33"/>
    <mergeCell ref="E33:F33"/>
  </mergeCells>
  <phoneticPr fontId="5" type="noConversion"/>
  <conditionalFormatting sqref="A36:G41">
    <cfRule type="expression" dxfId="102" priority="5">
      <formula>$A$35=""</formula>
    </cfRule>
  </conditionalFormatting>
  <conditionalFormatting sqref="D31:D33 D26:D27">
    <cfRule type="expression" dxfId="101" priority="2">
      <formula>D26="x"</formula>
    </cfRule>
    <cfRule type="expression" dxfId="100" priority="3">
      <formula>D26="✓"</formula>
    </cfRule>
  </conditionalFormatting>
  <hyperlinks>
    <hyperlink ref="K2" location="Datenbasis!A1" display="Zurück zu Registerblatt &quot;Datenbasis&quot;"/>
    <hyperlink ref="F22" location="'F - 106'!A9" display="Weiter zu Registerblatt &quot;F - 106&quot;"/>
  </hyperlinks>
  <printOptions horizontalCentered="1" verticalCentered="1"/>
  <pageMargins left="0.39370078740157483" right="0.27559055118110237" top="0.97875000000000001" bottom="0.59055118110236227" header="0.51181102362204722" footer="0.51181102362204722"/>
  <pageSetup paperSize="9" scale="84" orientation="landscape" horizontalDpi="4294967292" verticalDpi="4294967292" r:id="rId1"/>
  <headerFooter alignWithMargins="0">
    <oddHeader>&amp;L&amp;"Arial,Fett"Amt für Volksschule&amp;"Arial,Standard"
Finanzen&amp;C &amp;R&amp;G</oddHeader>
  </headerFooter>
  <rowBreaks count="1" manualBreakCount="1">
    <brk id="28" max="7" man="1"/>
  </rowBreaks>
  <ignoredErrors>
    <ignoredError sqref="B22 D22:E22" unlockedFormula="1"/>
  </ignoredErrors>
  <legacyDrawingHF r:id="rId2"/>
  <extLst>
    <ext xmlns:x14="http://schemas.microsoft.com/office/spreadsheetml/2009/9/main" uri="{78C0D931-6437-407d-A8EE-F0AAD7539E65}">
      <x14:conditionalFormattings>
        <x14:conditionalFormatting xmlns:xm="http://schemas.microsoft.com/office/excel/2006/main">
          <x14:cfRule type="expression" priority="4" id="{0C15DBEB-6E0E-4443-9774-46EB4E3B36FA}">
            <xm:f>Datenbasis!$G$15=x</xm:f>
            <x14:dxf>
              <border>
                <left style="thin">
                  <color auto="1"/>
                </left>
                <right style="thin">
                  <color auto="1"/>
                </right>
                <top style="thin">
                  <color auto="1"/>
                </top>
                <bottom style="thin">
                  <color auto="1"/>
                </bottom>
                <vertical/>
                <horizontal/>
              </border>
            </x14:dxf>
          </x14:cfRule>
          <xm:sqref>B33:C33</xm:sqref>
        </x14:conditionalFormatting>
        <x14:conditionalFormatting xmlns:xm="http://schemas.microsoft.com/office/excel/2006/main">
          <x14:cfRule type="expression" priority="1" id="{0C76CA3E-7080-47B1-A32B-AD19243A8922}">
            <xm:f>Datenbasis!$E$18="unwesentlich"</xm:f>
            <x14:dxf>
              <font>
                <color theme="0"/>
              </font>
              <fill>
                <patternFill>
                  <fgColor theme="0"/>
                  <bgColor theme="0"/>
                </patternFill>
              </fill>
              <border>
                <left/>
                <right/>
                <top/>
                <bottom/>
                <vertical/>
                <horizontal/>
              </border>
            </x14:dxf>
          </x14:cfRule>
          <xm:sqref>A24:H33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'Drop Down menu'!$F$21:$F$24</xm:f>
          </x14:formula1>
          <xm:sqref>D26:D27 D31:D33</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92D050"/>
    <pageSetUpPr fitToPage="1"/>
  </sheetPr>
  <dimension ref="A1:L32"/>
  <sheetViews>
    <sheetView zoomScaleNormal="100" workbookViewId="0">
      <selection activeCell="C7" sqref="C7:D7"/>
    </sheetView>
  </sheetViews>
  <sheetFormatPr baseColWidth="10" defaultColWidth="12" defaultRowHeight="11.25" x14ac:dyDescent="0.2"/>
  <cols>
    <col min="1" max="1" width="14" style="2" customWidth="1"/>
    <col min="2" max="2" width="62.5" style="2" customWidth="1"/>
    <col min="3" max="3" width="9.6640625" style="3" customWidth="1"/>
    <col min="4" max="4" width="19.5" style="4" customWidth="1"/>
    <col min="5" max="5" width="19.5" style="2" customWidth="1"/>
    <col min="6" max="6" width="37.83203125" style="2" customWidth="1"/>
    <col min="7" max="7" width="14.6640625" style="2" customWidth="1"/>
    <col min="8" max="8" width="1.33203125" style="2" customWidth="1"/>
    <col min="9" max="10" width="9.33203125" style="2" customWidth="1"/>
    <col min="11" max="11" width="35" style="2" bestFit="1" customWidth="1"/>
    <col min="12" max="237" width="9.33203125" style="2" customWidth="1"/>
    <col min="238" max="16384" width="12" style="2"/>
  </cols>
  <sheetData>
    <row r="1" spans="1:12" ht="18.75" customHeight="1" x14ac:dyDescent="0.2">
      <c r="A1" s="1"/>
      <c r="E1" s="49" t="s">
        <v>27</v>
      </c>
    </row>
    <row r="2" spans="1:12" ht="15.75" x14ac:dyDescent="0.25">
      <c r="A2" s="5"/>
      <c r="B2" s="6" t="s">
        <v>1</v>
      </c>
      <c r="D2" s="7"/>
      <c r="E2" s="7"/>
      <c r="K2" s="120" t="s">
        <v>262</v>
      </c>
    </row>
    <row r="3" spans="1:12" x14ac:dyDescent="0.2">
      <c r="B3" s="4"/>
    </row>
    <row r="4" spans="1:12" s="8" customFormat="1" x14ac:dyDescent="0.2">
      <c r="A4" s="8" t="s">
        <v>17</v>
      </c>
      <c r="B4" s="9" t="str">
        <f>'B - 100'!$B$4</f>
        <v/>
      </c>
      <c r="C4" s="10"/>
      <c r="D4" s="11" t="s">
        <v>2</v>
      </c>
      <c r="E4" s="20" t="str">
        <f>+'B - 100'!E4</f>
        <v/>
      </c>
    </row>
    <row r="5" spans="1:12" ht="11.25" customHeight="1" x14ac:dyDescent="0.2">
      <c r="B5" s="4"/>
      <c r="K5" s="228"/>
      <c r="L5" s="228"/>
    </row>
    <row r="6" spans="1:12" s="8" customFormat="1" ht="24.75" customHeight="1" x14ac:dyDescent="0.2">
      <c r="A6" s="12" t="s">
        <v>3</v>
      </c>
      <c r="B6" s="21" t="s">
        <v>26</v>
      </c>
      <c r="C6" s="10"/>
      <c r="D6" s="14"/>
      <c r="E6" s="15"/>
      <c r="K6" s="228"/>
      <c r="L6" s="228"/>
    </row>
    <row r="7" spans="1:12" x14ac:dyDescent="0.2">
      <c r="D7" s="16"/>
      <c r="E7" s="17"/>
      <c r="K7" s="228"/>
      <c r="L7" s="228"/>
    </row>
    <row r="8" spans="1:12" ht="21" customHeight="1" x14ac:dyDescent="0.2">
      <c r="A8" s="274" t="s">
        <v>4</v>
      </c>
      <c r="B8" s="275" t="s">
        <v>5</v>
      </c>
      <c r="C8" s="275" t="s">
        <v>6</v>
      </c>
      <c r="D8" s="276" t="s">
        <v>7</v>
      </c>
      <c r="E8" s="277" t="s">
        <v>0</v>
      </c>
    </row>
    <row r="9" spans="1:12" ht="15.95" customHeight="1" x14ac:dyDescent="0.2">
      <c r="A9" s="32"/>
      <c r="B9" s="25"/>
      <c r="C9" s="22"/>
      <c r="D9" s="27"/>
      <c r="E9" s="23"/>
    </row>
    <row r="10" spans="1:12" ht="15.95" customHeight="1" x14ac:dyDescent="0.2">
      <c r="A10" s="33"/>
      <c r="B10" s="25"/>
      <c r="C10" s="22"/>
      <c r="D10" s="24"/>
      <c r="E10" s="24"/>
    </row>
    <row r="11" spans="1:12" ht="15.95" customHeight="1" x14ac:dyDescent="0.2">
      <c r="A11" s="33"/>
      <c r="B11" s="25"/>
      <c r="C11" s="22"/>
      <c r="D11" s="24"/>
      <c r="E11" s="24"/>
    </row>
    <row r="12" spans="1:12" ht="15.95" customHeight="1" x14ac:dyDescent="0.2">
      <c r="A12" s="33"/>
      <c r="B12" s="25"/>
      <c r="C12" s="22"/>
      <c r="D12" s="24"/>
      <c r="E12" s="24"/>
    </row>
    <row r="13" spans="1:12" ht="15.95" customHeight="1" x14ac:dyDescent="0.2">
      <c r="A13" s="33"/>
      <c r="B13" s="25"/>
      <c r="C13" s="22"/>
      <c r="D13" s="24"/>
      <c r="E13" s="24"/>
    </row>
    <row r="14" spans="1:12" ht="15.95" customHeight="1" x14ac:dyDescent="0.2">
      <c r="A14" s="33"/>
      <c r="B14" s="25"/>
      <c r="C14" s="22"/>
      <c r="D14" s="24"/>
      <c r="E14" s="24"/>
    </row>
    <row r="15" spans="1:12" ht="15.95" customHeight="1" x14ac:dyDescent="0.2">
      <c r="A15" s="33"/>
      <c r="B15" s="25"/>
      <c r="C15" s="22"/>
      <c r="D15" s="24"/>
      <c r="E15" s="24"/>
    </row>
    <row r="16" spans="1:12" ht="15.95" customHeight="1" x14ac:dyDescent="0.2">
      <c r="A16" s="33"/>
      <c r="B16" s="25"/>
      <c r="C16" s="22"/>
      <c r="D16" s="24"/>
      <c r="E16" s="24"/>
    </row>
    <row r="17" spans="1:12" ht="15.95" customHeight="1" x14ac:dyDescent="0.2">
      <c r="A17" s="33"/>
      <c r="B17" s="25"/>
      <c r="C17" s="22"/>
      <c r="D17" s="24"/>
      <c r="E17" s="24"/>
    </row>
    <row r="18" spans="1:12" ht="15.95" customHeight="1" x14ac:dyDescent="0.2">
      <c r="A18" s="33"/>
      <c r="B18" s="25"/>
      <c r="C18" s="22"/>
      <c r="D18" s="24"/>
      <c r="E18" s="24"/>
    </row>
    <row r="19" spans="1:12" ht="15.95" customHeight="1" x14ac:dyDescent="0.2">
      <c r="A19" s="33"/>
      <c r="B19" s="25"/>
      <c r="C19" s="22"/>
      <c r="D19" s="24"/>
      <c r="E19" s="24"/>
    </row>
    <row r="20" spans="1:12" ht="15.95" customHeight="1" x14ac:dyDescent="0.2">
      <c r="A20" s="33"/>
      <c r="B20" s="25"/>
      <c r="C20" s="22"/>
      <c r="D20" s="24"/>
      <c r="E20" s="24"/>
    </row>
    <row r="21" spans="1:12" ht="15.95" customHeight="1" x14ac:dyDescent="0.2">
      <c r="A21" s="34"/>
      <c r="B21" s="28" t="s">
        <v>8</v>
      </c>
      <c r="C21" s="29"/>
      <c r="D21" s="30"/>
      <c r="E21" s="30"/>
    </row>
    <row r="22" spans="1:12" ht="15.95" customHeight="1" thickBot="1" x14ac:dyDescent="0.25">
      <c r="A22" s="278"/>
      <c r="B22" s="279" t="str">
        <f>"Total "&amp;B6</f>
        <v>Total 106 - Vorräte</v>
      </c>
      <c r="C22" s="280"/>
      <c r="D22" s="281">
        <f>SUM(D9:D21)</f>
        <v>0</v>
      </c>
      <c r="E22" s="282">
        <f>SUM(E9:E21)</f>
        <v>0</v>
      </c>
      <c r="F22" s="120" t="s">
        <v>319</v>
      </c>
      <c r="H22" s="221"/>
      <c r="I22" s="571" t="s">
        <v>573</v>
      </c>
      <c r="J22" s="571"/>
      <c r="K22" s="571"/>
      <c r="L22" s="571"/>
    </row>
    <row r="23" spans="1:12" ht="12" thickTop="1" x14ac:dyDescent="0.2">
      <c r="I23" s="571"/>
      <c r="J23" s="571"/>
      <c r="K23" s="571"/>
      <c r="L23" s="571"/>
    </row>
    <row r="24" spans="1:12" ht="15" x14ac:dyDescent="0.25">
      <c r="A24" s="421" t="s">
        <v>122</v>
      </c>
      <c r="B24" s="421"/>
      <c r="C24" s="421"/>
      <c r="D24" s="421"/>
      <c r="E24" s="421"/>
      <c r="F24" s="421"/>
      <c r="G24" s="421"/>
    </row>
    <row r="25" spans="1:12" ht="12.75" x14ac:dyDescent="0.2">
      <c r="A25" s="65" t="s">
        <v>124</v>
      </c>
      <c r="B25" s="582" t="s">
        <v>132</v>
      </c>
      <c r="C25" s="583"/>
      <c r="D25" s="66" t="s">
        <v>133</v>
      </c>
      <c r="E25" s="584" t="s">
        <v>147</v>
      </c>
      <c r="F25" s="585"/>
      <c r="G25" s="66" t="s">
        <v>274</v>
      </c>
    </row>
    <row r="26" spans="1:12" ht="18.75" x14ac:dyDescent="0.2">
      <c r="A26" s="64">
        <v>1</v>
      </c>
      <c r="B26" s="541" t="s">
        <v>166</v>
      </c>
      <c r="C26" s="542"/>
      <c r="D26" s="272"/>
      <c r="E26" s="586"/>
      <c r="F26" s="587"/>
      <c r="G26" s="308"/>
      <c r="H26" s="101"/>
    </row>
    <row r="28" spans="1:12" x14ac:dyDescent="0.2">
      <c r="A28" s="114" t="str">
        <f>IF(Datenbasis!G19=0,"",Datenbasis!G19)</f>
        <v/>
      </c>
    </row>
    <row r="29" spans="1:12" ht="15" x14ac:dyDescent="0.25">
      <c r="A29" s="575" t="s">
        <v>273</v>
      </c>
      <c r="B29" s="575"/>
      <c r="C29" s="575"/>
      <c r="D29" s="563"/>
      <c r="E29" s="563"/>
      <c r="F29" s="563"/>
      <c r="G29" s="563"/>
    </row>
    <row r="30" spans="1:12" ht="12.75" x14ac:dyDescent="0.2">
      <c r="A30" s="68" t="s">
        <v>124</v>
      </c>
      <c r="B30" s="516" t="s">
        <v>132</v>
      </c>
      <c r="C30" s="510"/>
      <c r="D30" s="68" t="s">
        <v>133</v>
      </c>
      <c r="E30" s="581" t="s">
        <v>147</v>
      </c>
      <c r="F30" s="581"/>
      <c r="G30" s="68" t="s">
        <v>274</v>
      </c>
    </row>
    <row r="31" spans="1:12" ht="18.75" x14ac:dyDescent="0.2">
      <c r="A31" s="60">
        <v>2</v>
      </c>
      <c r="B31" s="504" t="s">
        <v>283</v>
      </c>
      <c r="C31" s="527"/>
      <c r="D31" s="272"/>
      <c r="E31" s="572"/>
      <c r="F31" s="572"/>
      <c r="G31" s="59"/>
    </row>
    <row r="32" spans="1:12" ht="18.75" x14ac:dyDescent="0.2">
      <c r="A32" s="60">
        <v>3</v>
      </c>
      <c r="B32" s="504" t="s">
        <v>284</v>
      </c>
      <c r="C32" s="527"/>
      <c r="D32" s="272"/>
      <c r="E32" s="572"/>
      <c r="F32" s="572"/>
      <c r="G32" s="59"/>
    </row>
  </sheetData>
  <sheetProtection sheet="1" objects="1" scenarios="1" formatCells="0" formatColumns="0" formatRows="0" insertColumns="0" insertRows="0" deleteColumns="0" deleteRows="0" autoFilter="0"/>
  <mergeCells count="13">
    <mergeCell ref="B32:C32"/>
    <mergeCell ref="E32:F32"/>
    <mergeCell ref="A29:G29"/>
    <mergeCell ref="B30:C30"/>
    <mergeCell ref="E30:F30"/>
    <mergeCell ref="B31:C31"/>
    <mergeCell ref="E31:F31"/>
    <mergeCell ref="I22:L23"/>
    <mergeCell ref="A24:G24"/>
    <mergeCell ref="B25:C25"/>
    <mergeCell ref="E25:F25"/>
    <mergeCell ref="B26:C26"/>
    <mergeCell ref="E26:F26"/>
  </mergeCells>
  <phoneticPr fontId="5" type="noConversion"/>
  <conditionalFormatting sqref="A29:G32">
    <cfRule type="expression" dxfId="97" priority="4">
      <formula>$A$28=""</formula>
    </cfRule>
  </conditionalFormatting>
  <conditionalFormatting sqref="D31:D32 D26">
    <cfRule type="expression" dxfId="96" priority="2">
      <formula>D26="x"</formula>
    </cfRule>
    <cfRule type="expression" dxfId="95" priority="3">
      <formula>D26="✓"</formula>
    </cfRule>
  </conditionalFormatting>
  <hyperlinks>
    <hyperlink ref="K2" location="Datenbasis!A1" display="Zurück zu Registerblatt &quot;Datenbasis&quot;"/>
    <hyperlink ref="F22" location="'G - 107'!A9" display="Weiter zu Registerblatt &quot;G - 107&quot;"/>
  </hyperlinks>
  <printOptions horizontalCentered="1" verticalCentered="1"/>
  <pageMargins left="0.39370078740157483" right="0.27559055118110237" top="1.069375" bottom="0.59055118110236227" header="0.51181102362204722" footer="0.51181102362204722"/>
  <pageSetup paperSize="9" scale="87" orientation="landscape" horizontalDpi="4294967292" verticalDpi="4294967292" r:id="rId1"/>
  <headerFooter alignWithMargins="0">
    <oddHeader>&amp;L&amp;"Arial,Fett"Amt für Volksschule&amp;"Arial,Standard"
Finanzen&amp;C &amp;R&amp;G</oddHeader>
  </headerFooter>
  <ignoredErrors>
    <ignoredError sqref="B22:E22" unlockedFormula="1"/>
  </ignoredErrors>
  <legacyDrawingHF r:id="rId2"/>
  <extLst>
    <ext xmlns:x14="http://schemas.microsoft.com/office/spreadsheetml/2009/9/main" uri="{78C0D931-6437-407d-A8EE-F0AAD7539E65}">
      <x14:conditionalFormattings>
        <x14:conditionalFormatting xmlns:xm="http://schemas.microsoft.com/office/excel/2006/main">
          <x14:cfRule type="expression" priority="1" id="{4B069387-5BB1-4F4D-9E32-ABF44D285E87}">
            <xm:f>Datenbasis!$E$19="unwesentlich"</xm:f>
            <x14:dxf>
              <font>
                <color theme="0"/>
              </font>
              <fill>
                <patternFill>
                  <bgColor theme="0"/>
                </patternFill>
              </fill>
              <border>
                <left/>
                <right/>
                <top/>
                <bottom/>
                <vertical/>
                <horizontal/>
              </border>
            </x14:dxf>
          </x14:cfRule>
          <xm:sqref>A24:H26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'Drop Down menu'!$F$21:$F$24</xm:f>
          </x14:formula1>
          <xm:sqref>D26 D31:D32</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92D050"/>
    <pageSetUpPr fitToPage="1"/>
  </sheetPr>
  <dimension ref="A1:N40"/>
  <sheetViews>
    <sheetView zoomScaleNormal="100" workbookViewId="0">
      <selection activeCell="C7" sqref="C7:D7"/>
    </sheetView>
  </sheetViews>
  <sheetFormatPr baseColWidth="10" defaultColWidth="12" defaultRowHeight="11.25" x14ac:dyDescent="0.2"/>
  <cols>
    <col min="1" max="1" width="14" style="2" customWidth="1"/>
    <col min="2" max="2" width="62.5" style="2" customWidth="1"/>
    <col min="3" max="3" width="9.6640625" style="3" customWidth="1"/>
    <col min="4" max="4" width="19.5" style="4" customWidth="1"/>
    <col min="5" max="5" width="19.5" style="2" customWidth="1"/>
    <col min="6" max="6" width="37.83203125" style="2" customWidth="1"/>
    <col min="7" max="7" width="14.6640625" style="2" customWidth="1"/>
    <col min="8" max="8" width="2" style="2" customWidth="1"/>
    <col min="9" max="10" width="9.33203125" style="2" customWidth="1"/>
    <col min="11" max="11" width="35" style="2" bestFit="1" customWidth="1"/>
    <col min="12" max="237" width="9.33203125" style="2" customWidth="1"/>
    <col min="238" max="16384" width="12" style="2"/>
  </cols>
  <sheetData>
    <row r="1" spans="1:14" ht="18.75" customHeight="1" x14ac:dyDescent="0.2">
      <c r="A1" s="1"/>
      <c r="E1" s="49" t="s">
        <v>28</v>
      </c>
    </row>
    <row r="2" spans="1:14" ht="15.75" x14ac:dyDescent="0.25">
      <c r="A2" s="5"/>
      <c r="B2" s="6" t="s">
        <v>1</v>
      </c>
      <c r="D2" s="7"/>
      <c r="E2" s="7"/>
      <c r="K2" s="120" t="s">
        <v>262</v>
      </c>
    </row>
    <row r="3" spans="1:14" x14ac:dyDescent="0.2">
      <c r="B3" s="4"/>
    </row>
    <row r="4" spans="1:14" s="8" customFormat="1" ht="12.75" x14ac:dyDescent="0.2">
      <c r="A4" s="8" t="s">
        <v>17</v>
      </c>
      <c r="B4" s="9" t="str">
        <f>'B - 100'!$B$4</f>
        <v/>
      </c>
      <c r="C4" s="10"/>
      <c r="D4" s="11" t="s">
        <v>2</v>
      </c>
      <c r="E4" s="20" t="str">
        <f>+'B - 100'!E4</f>
        <v/>
      </c>
      <c r="J4" s="221"/>
      <c r="K4" s="571" t="s">
        <v>573</v>
      </c>
      <c r="L4" s="571"/>
      <c r="M4" s="571"/>
      <c r="N4" s="571"/>
    </row>
    <row r="5" spans="1:14" ht="11.25" customHeight="1" x14ac:dyDescent="0.2">
      <c r="B5" s="4"/>
      <c r="K5" s="228"/>
      <c r="L5" s="228"/>
    </row>
    <row r="6" spans="1:14" s="8" customFormat="1" ht="24.75" customHeight="1" x14ac:dyDescent="0.2">
      <c r="A6" s="12" t="s">
        <v>3</v>
      </c>
      <c r="B6" s="21" t="s">
        <v>11</v>
      </c>
      <c r="C6" s="10"/>
      <c r="D6" s="14"/>
      <c r="E6" s="15"/>
      <c r="K6" s="228"/>
      <c r="L6" s="228"/>
    </row>
    <row r="7" spans="1:14" x14ac:dyDescent="0.2">
      <c r="D7" s="16"/>
      <c r="E7" s="17"/>
      <c r="K7" s="228"/>
      <c r="L7" s="228"/>
    </row>
    <row r="8" spans="1:14" ht="21" customHeight="1" x14ac:dyDescent="0.2">
      <c r="A8" s="274" t="s">
        <v>4</v>
      </c>
      <c r="B8" s="275" t="s">
        <v>5</v>
      </c>
      <c r="C8" s="275" t="s">
        <v>6</v>
      </c>
      <c r="D8" s="276" t="s">
        <v>7</v>
      </c>
      <c r="E8" s="277" t="s">
        <v>0</v>
      </c>
    </row>
    <row r="9" spans="1:14" ht="15.95" customHeight="1" x14ac:dyDescent="0.2">
      <c r="A9" s="32"/>
      <c r="B9" s="25"/>
      <c r="C9" s="22"/>
      <c r="D9" s="27"/>
      <c r="E9" s="23"/>
    </row>
    <row r="10" spans="1:14" ht="15.95" customHeight="1" x14ac:dyDescent="0.2">
      <c r="A10" s="33"/>
      <c r="B10" s="25"/>
      <c r="C10" s="22"/>
      <c r="D10" s="24"/>
      <c r="E10" s="24"/>
    </row>
    <row r="11" spans="1:14" ht="15.95" customHeight="1" x14ac:dyDescent="0.2">
      <c r="A11" s="33"/>
      <c r="B11" s="25"/>
      <c r="C11" s="22"/>
      <c r="D11" s="24"/>
      <c r="E11" s="24"/>
    </row>
    <row r="12" spans="1:14" ht="15.95" customHeight="1" x14ac:dyDescent="0.2">
      <c r="A12" s="33"/>
      <c r="B12" s="25"/>
      <c r="C12" s="22"/>
      <c r="D12" s="24"/>
      <c r="E12" s="24"/>
    </row>
    <row r="13" spans="1:14" ht="15.95" customHeight="1" x14ac:dyDescent="0.2">
      <c r="A13" s="33"/>
      <c r="B13" s="25"/>
      <c r="C13" s="22"/>
      <c r="D13" s="24"/>
      <c r="E13" s="24"/>
    </row>
    <row r="14" spans="1:14" ht="15.95" customHeight="1" x14ac:dyDescent="0.2">
      <c r="A14" s="33"/>
      <c r="B14" s="25"/>
      <c r="C14" s="22"/>
      <c r="D14" s="24"/>
      <c r="E14" s="24"/>
    </row>
    <row r="15" spans="1:14" ht="15.95" customHeight="1" x14ac:dyDescent="0.2">
      <c r="A15" s="33"/>
      <c r="B15" s="25"/>
      <c r="C15" s="22"/>
      <c r="D15" s="24"/>
      <c r="E15" s="24"/>
    </row>
    <row r="16" spans="1:14" ht="15.95" customHeight="1" x14ac:dyDescent="0.2">
      <c r="A16" s="33"/>
      <c r="B16" s="25"/>
      <c r="C16" s="22"/>
      <c r="D16" s="24"/>
      <c r="E16" s="24"/>
    </row>
    <row r="17" spans="1:8" ht="15.95" customHeight="1" x14ac:dyDescent="0.2">
      <c r="A17" s="33"/>
      <c r="B17" s="25"/>
      <c r="C17" s="22"/>
      <c r="D17" s="24"/>
      <c r="E17" s="24"/>
    </row>
    <row r="18" spans="1:8" ht="15.95" customHeight="1" x14ac:dyDescent="0.2">
      <c r="A18" s="33"/>
      <c r="B18" s="25"/>
      <c r="C18" s="22"/>
      <c r="D18" s="24"/>
      <c r="E18" s="24"/>
    </row>
    <row r="19" spans="1:8" ht="15.95" customHeight="1" x14ac:dyDescent="0.2">
      <c r="A19" s="33"/>
      <c r="B19" s="25"/>
      <c r="C19" s="22"/>
      <c r="D19" s="24"/>
      <c r="E19" s="24"/>
    </row>
    <row r="20" spans="1:8" ht="15.95" customHeight="1" x14ac:dyDescent="0.2">
      <c r="A20" s="33"/>
      <c r="B20" s="25"/>
      <c r="C20" s="22"/>
      <c r="D20" s="24"/>
      <c r="E20" s="24"/>
    </row>
    <row r="21" spans="1:8" ht="15.95" customHeight="1" x14ac:dyDescent="0.2">
      <c r="A21" s="34"/>
      <c r="B21" s="28" t="s">
        <v>8</v>
      </c>
      <c r="C21" s="29"/>
      <c r="D21" s="30"/>
      <c r="E21" s="30"/>
    </row>
    <row r="22" spans="1:8" ht="15.95" customHeight="1" thickBot="1" x14ac:dyDescent="0.25">
      <c r="A22" s="278"/>
      <c r="B22" s="279" t="str">
        <f>"Total "&amp;B6</f>
        <v>Total 107 - Finanzanlagen</v>
      </c>
      <c r="C22" s="280"/>
      <c r="D22" s="281">
        <f>SUM(D9:D21)</f>
        <v>0</v>
      </c>
      <c r="E22" s="282">
        <f>SUM(E9:E21)</f>
        <v>0</v>
      </c>
      <c r="F22" s="120" t="s">
        <v>320</v>
      </c>
    </row>
    <row r="23" spans="1:8" ht="12" thickTop="1" x14ac:dyDescent="0.2"/>
    <row r="24" spans="1:8" ht="15" x14ac:dyDescent="0.25">
      <c r="A24" s="421" t="s">
        <v>122</v>
      </c>
      <c r="B24" s="421"/>
      <c r="C24" s="421"/>
      <c r="D24" s="421"/>
      <c r="E24" s="421"/>
      <c r="F24" s="421"/>
      <c r="G24" s="421"/>
    </row>
    <row r="25" spans="1:8" ht="12.75" x14ac:dyDescent="0.2">
      <c r="A25" s="65" t="s">
        <v>124</v>
      </c>
      <c r="B25" s="582" t="s">
        <v>132</v>
      </c>
      <c r="C25" s="583"/>
      <c r="D25" s="66" t="s">
        <v>133</v>
      </c>
      <c r="E25" s="584" t="s">
        <v>147</v>
      </c>
      <c r="F25" s="585"/>
      <c r="G25" s="66" t="s">
        <v>274</v>
      </c>
    </row>
    <row r="26" spans="1:8" ht="18.75" x14ac:dyDescent="0.2">
      <c r="A26" s="64">
        <v>1</v>
      </c>
      <c r="B26" s="541" t="s">
        <v>166</v>
      </c>
      <c r="C26" s="542"/>
      <c r="D26" s="272"/>
      <c r="E26" s="586"/>
      <c r="F26" s="587"/>
      <c r="G26" s="308"/>
      <c r="H26" s="101"/>
    </row>
    <row r="27" spans="1:8" ht="25.5" customHeight="1" x14ac:dyDescent="0.2">
      <c r="A27" s="64">
        <v>2</v>
      </c>
      <c r="B27" s="541" t="s">
        <v>551</v>
      </c>
      <c r="C27" s="542"/>
      <c r="D27" s="272"/>
      <c r="E27" s="586"/>
      <c r="F27" s="587"/>
      <c r="G27" s="308"/>
      <c r="H27" s="101"/>
    </row>
    <row r="28" spans="1:8" ht="34.5" customHeight="1" x14ac:dyDescent="0.2">
      <c r="A28" s="64">
        <v>3</v>
      </c>
      <c r="B28" s="541" t="s">
        <v>174</v>
      </c>
      <c r="C28" s="542"/>
      <c r="D28" s="272"/>
      <c r="E28" s="586"/>
      <c r="F28" s="587"/>
      <c r="G28" s="308"/>
      <c r="H28" s="101"/>
    </row>
    <row r="30" spans="1:8" x14ac:dyDescent="0.2">
      <c r="A30" s="114" t="str">
        <f>IF(Datenbasis!G20=0,"",Datenbasis!G20)</f>
        <v/>
      </c>
    </row>
    <row r="31" spans="1:8" ht="15" x14ac:dyDescent="0.25">
      <c r="A31" s="575" t="s">
        <v>273</v>
      </c>
      <c r="B31" s="575"/>
      <c r="C31" s="575"/>
      <c r="D31" s="563"/>
      <c r="E31" s="563"/>
      <c r="F31" s="563"/>
      <c r="G31" s="563"/>
    </row>
    <row r="32" spans="1:8" ht="12.75" x14ac:dyDescent="0.2">
      <c r="A32" s="68" t="s">
        <v>124</v>
      </c>
      <c r="B32" s="516" t="s">
        <v>132</v>
      </c>
      <c r="C32" s="510"/>
      <c r="D32" s="68" t="s">
        <v>133</v>
      </c>
      <c r="E32" s="581" t="s">
        <v>147</v>
      </c>
      <c r="F32" s="581"/>
      <c r="G32" s="68" t="s">
        <v>274</v>
      </c>
    </row>
    <row r="33" spans="1:8" ht="28.5" customHeight="1" x14ac:dyDescent="0.2">
      <c r="A33" s="60">
        <v>4</v>
      </c>
      <c r="B33" s="504" t="s">
        <v>285</v>
      </c>
      <c r="C33" s="527"/>
      <c r="D33" s="272"/>
      <c r="E33" s="572"/>
      <c r="F33" s="572"/>
      <c r="G33" s="59"/>
      <c r="H33" s="101"/>
    </row>
    <row r="34" spans="1:8" ht="28.5" customHeight="1" x14ac:dyDescent="0.2">
      <c r="A34" s="60">
        <v>5</v>
      </c>
      <c r="B34" s="504" t="s">
        <v>286</v>
      </c>
      <c r="C34" s="527"/>
      <c r="D34" s="272"/>
      <c r="E34" s="572"/>
      <c r="F34" s="572"/>
      <c r="G34" s="59"/>
      <c r="H34" s="101"/>
    </row>
    <row r="35" spans="1:8" ht="28.5" customHeight="1" x14ac:dyDescent="0.2">
      <c r="A35" s="60">
        <v>6</v>
      </c>
      <c r="B35" s="504" t="s">
        <v>287</v>
      </c>
      <c r="C35" s="527"/>
      <c r="D35" s="272"/>
      <c r="E35" s="572"/>
      <c r="F35" s="572"/>
      <c r="G35" s="59"/>
      <c r="H35" s="101"/>
    </row>
    <row r="36" spans="1:8" ht="28.5" customHeight="1" x14ac:dyDescent="0.2">
      <c r="A36" s="60">
        <v>7</v>
      </c>
      <c r="B36" s="504" t="s">
        <v>288</v>
      </c>
      <c r="C36" s="527"/>
      <c r="D36" s="272"/>
      <c r="E36" s="572"/>
      <c r="F36" s="572"/>
      <c r="G36" s="59"/>
      <c r="H36" s="101"/>
    </row>
    <row r="37" spans="1:8" ht="28.5" customHeight="1" x14ac:dyDescent="0.2">
      <c r="A37" s="60">
        <v>8</v>
      </c>
      <c r="B37" s="504" t="s">
        <v>282</v>
      </c>
      <c r="C37" s="527"/>
      <c r="D37" s="272"/>
      <c r="E37" s="572"/>
      <c r="F37" s="572"/>
      <c r="G37" s="59"/>
    </row>
    <row r="38" spans="1:8" ht="28.5" customHeight="1" x14ac:dyDescent="0.2">
      <c r="A38" s="60">
        <v>9</v>
      </c>
      <c r="B38" s="504" t="s">
        <v>169</v>
      </c>
      <c r="C38" s="527"/>
      <c r="D38" s="272"/>
      <c r="E38" s="572"/>
      <c r="F38" s="572"/>
      <c r="G38" s="59"/>
    </row>
    <row r="39" spans="1:8" ht="28.5" customHeight="1" x14ac:dyDescent="0.2">
      <c r="A39" s="60">
        <v>10</v>
      </c>
      <c r="B39" s="504" t="s">
        <v>289</v>
      </c>
      <c r="C39" s="527"/>
      <c r="D39" s="272"/>
      <c r="E39" s="572"/>
      <c r="F39" s="572"/>
      <c r="G39" s="59"/>
      <c r="H39" s="101"/>
    </row>
    <row r="40" spans="1:8" ht="49.5" customHeight="1" x14ac:dyDescent="0.2">
      <c r="A40" s="60">
        <v>11</v>
      </c>
      <c r="B40" s="504" t="s">
        <v>550</v>
      </c>
      <c r="C40" s="527"/>
      <c r="D40" s="272"/>
      <c r="E40" s="572"/>
      <c r="F40" s="572"/>
      <c r="G40" s="59"/>
    </row>
  </sheetData>
  <sheetProtection sheet="1" objects="1" scenarios="1" formatCells="0" formatColumns="0" formatRows="0" insertColumns="0" insertRows="0" deleteColumns="0" deleteRows="0" autoFilter="0"/>
  <mergeCells count="29">
    <mergeCell ref="B34:C34"/>
    <mergeCell ref="E34:F34"/>
    <mergeCell ref="B35:C35"/>
    <mergeCell ref="E35:F35"/>
    <mergeCell ref="B36:C36"/>
    <mergeCell ref="E36:F36"/>
    <mergeCell ref="B40:C40"/>
    <mergeCell ref="E40:F40"/>
    <mergeCell ref="B37:C37"/>
    <mergeCell ref="E37:F37"/>
    <mergeCell ref="B38:C38"/>
    <mergeCell ref="E38:F38"/>
    <mergeCell ref="B39:C39"/>
    <mergeCell ref="E39:F39"/>
    <mergeCell ref="B32:C32"/>
    <mergeCell ref="E32:F32"/>
    <mergeCell ref="B33:C33"/>
    <mergeCell ref="E33:F33"/>
    <mergeCell ref="B28:C28"/>
    <mergeCell ref="E28:F28"/>
    <mergeCell ref="A31:G31"/>
    <mergeCell ref="B27:C27"/>
    <mergeCell ref="E27:F27"/>
    <mergeCell ref="K4:N4"/>
    <mergeCell ref="A24:G24"/>
    <mergeCell ref="B25:C25"/>
    <mergeCell ref="E25:F25"/>
    <mergeCell ref="B26:C26"/>
    <mergeCell ref="E26:F26"/>
  </mergeCells>
  <phoneticPr fontId="5" type="noConversion"/>
  <conditionalFormatting sqref="A31:H40">
    <cfRule type="expression" dxfId="93" priority="4">
      <formula>$A$30=""</formula>
    </cfRule>
  </conditionalFormatting>
  <conditionalFormatting sqref="D33:D40 D26:D28">
    <cfRule type="expression" dxfId="92" priority="2">
      <formula>D26="x"</formula>
    </cfRule>
    <cfRule type="expression" dxfId="91" priority="3">
      <formula>D26="✓"</formula>
    </cfRule>
  </conditionalFormatting>
  <hyperlinks>
    <hyperlink ref="K2" location="Datenbasis!A1" display="Zurück zu Registerblatt &quot;Datenbasis&quot;"/>
    <hyperlink ref="F22" location="'H - 108'!A9" display="Weiter zu Registerblatt &quot;H - 108&quot;"/>
  </hyperlinks>
  <printOptions horizontalCentered="1" verticalCentered="1"/>
  <pageMargins left="0.39370078740157483" right="0.27559055118110237" top="0.98458333333333337" bottom="0.59055118110236227" header="0.51181102362204722" footer="0.51181102362204722"/>
  <pageSetup paperSize="9" scale="87" orientation="landscape" horizontalDpi="4294967292" verticalDpi="4294967292" r:id="rId1"/>
  <headerFooter alignWithMargins="0">
    <oddHeader>&amp;L&amp;"Arial,Fett"Amt für Volksschule&amp;"Arial,Standard"
Finanzen&amp;C &amp;R&amp;G</oddHeader>
  </headerFooter>
  <rowBreaks count="1" manualBreakCount="1">
    <brk id="30" max="7" man="1"/>
  </rowBreaks>
  <ignoredErrors>
    <ignoredError sqref="B22:E22" unlockedFormula="1"/>
  </ignoredErrors>
  <legacyDrawingHF r:id="rId2"/>
  <extLst>
    <ext xmlns:x14="http://schemas.microsoft.com/office/spreadsheetml/2009/9/main" uri="{78C0D931-6437-407d-A8EE-F0AAD7539E65}">
      <x14:conditionalFormattings>
        <x14:conditionalFormatting xmlns:xm="http://schemas.microsoft.com/office/excel/2006/main">
          <x14:cfRule type="expression" priority="1" id="{21ABD0A8-A587-4BA8-B67D-6F0058ABA75A}">
            <xm:f>Datenbasis!$E$20="unwesentlich"</xm:f>
            <x14:dxf>
              <font>
                <color theme="0"/>
              </font>
              <fill>
                <patternFill>
                  <fgColor theme="0"/>
                  <bgColor theme="0"/>
                </patternFill>
              </fill>
              <border>
                <left/>
                <right/>
                <top/>
                <bottom/>
                <vertical/>
                <horizontal/>
              </border>
            </x14:dxf>
          </x14:cfRule>
          <xm:sqref>A24:H28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'Drop Down menu'!$F$21:$F$24</xm:f>
          </x14:formula1>
          <xm:sqref>D26:D28 D33:D40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I27"/>
  <sheetViews>
    <sheetView showGridLines="0" zoomScaleNormal="100" zoomScaleSheetLayoutView="125" workbookViewId="0">
      <selection activeCell="F5" sqref="F5:F11"/>
    </sheetView>
  </sheetViews>
  <sheetFormatPr baseColWidth="10" defaultRowHeight="15" customHeight="1" x14ac:dyDescent="0.2"/>
  <cols>
    <col min="1" max="1" width="2.1640625" style="395" customWidth="1"/>
    <col min="2" max="2" width="4" style="396" customWidth="1"/>
    <col min="3" max="3" width="62.33203125" style="395" customWidth="1"/>
    <col min="4" max="4" width="33" style="397" customWidth="1"/>
    <col min="5" max="5" width="46.83203125" style="398" customWidth="1"/>
    <col min="6" max="6" width="11.33203125" style="398" customWidth="1"/>
    <col min="7" max="7" width="13" style="395" customWidth="1"/>
    <col min="8" max="8" width="2.33203125" style="395" customWidth="1"/>
    <col min="9" max="16384" width="12" style="395"/>
  </cols>
  <sheetData>
    <row r="1" spans="2:9" ht="19.5" customHeight="1" x14ac:dyDescent="0.2">
      <c r="B1" s="407" t="s">
        <v>723</v>
      </c>
      <c r="C1" s="407"/>
      <c r="D1" s="407"/>
      <c r="E1" s="407"/>
      <c r="F1" s="407"/>
      <c r="G1" s="407"/>
    </row>
    <row r="2" spans="2:9" s="343" customFormat="1" ht="8.25" customHeight="1" x14ac:dyDescent="0.2">
      <c r="B2" s="342"/>
    </row>
    <row r="3" spans="2:9" s="349" customFormat="1" ht="30" customHeight="1" x14ac:dyDescent="0.2">
      <c r="B3" s="405" t="s">
        <v>715</v>
      </c>
      <c r="C3" s="406"/>
      <c r="D3" s="344" t="s">
        <v>716</v>
      </c>
      <c r="E3" s="345" t="s">
        <v>717</v>
      </c>
      <c r="F3" s="346" t="s">
        <v>718</v>
      </c>
      <c r="G3" s="347" t="s">
        <v>719</v>
      </c>
      <c r="H3" s="348"/>
      <c r="I3" s="348"/>
    </row>
    <row r="4" spans="2:9" s="352" customFormat="1" ht="15" customHeight="1" x14ac:dyDescent="0.2">
      <c r="B4" s="408"/>
      <c r="C4" s="409"/>
      <c r="D4" s="350"/>
      <c r="E4" s="350"/>
      <c r="F4" s="351"/>
      <c r="G4" s="351"/>
    </row>
    <row r="5" spans="2:9" s="352" customFormat="1" ht="15" customHeight="1" x14ac:dyDescent="0.2">
      <c r="B5" s="412" t="s">
        <v>720</v>
      </c>
      <c r="C5" s="413"/>
      <c r="D5" s="353"/>
      <c r="E5" s="353" t="s">
        <v>8</v>
      </c>
      <c r="F5" s="354" t="s">
        <v>8</v>
      </c>
      <c r="G5" s="355"/>
    </row>
    <row r="6" spans="2:9" s="352" customFormat="1" ht="15" customHeight="1" x14ac:dyDescent="0.2">
      <c r="B6" s="410"/>
      <c r="C6" s="411"/>
      <c r="D6" s="353"/>
      <c r="E6" s="353"/>
      <c r="F6" s="354"/>
      <c r="G6" s="354"/>
    </row>
    <row r="7" spans="2:9" s="352" customFormat="1" ht="15" customHeight="1" x14ac:dyDescent="0.2">
      <c r="B7" s="410"/>
      <c r="C7" s="411"/>
      <c r="D7" s="353"/>
      <c r="E7" s="353"/>
      <c r="F7" s="354"/>
      <c r="G7" s="354"/>
    </row>
    <row r="8" spans="2:9" s="352" customFormat="1" ht="15" customHeight="1" x14ac:dyDescent="0.2">
      <c r="B8" s="410"/>
      <c r="C8" s="411"/>
      <c r="D8" s="353"/>
      <c r="E8" s="353"/>
      <c r="F8" s="354"/>
      <c r="G8" s="354"/>
    </row>
    <row r="9" spans="2:9" s="352" customFormat="1" ht="15" customHeight="1" x14ac:dyDescent="0.2">
      <c r="B9" s="410"/>
      <c r="C9" s="411"/>
      <c r="D9" s="356"/>
      <c r="E9" s="356"/>
      <c r="F9" s="357"/>
      <c r="G9" s="354"/>
    </row>
    <row r="10" spans="2:9" s="352" customFormat="1" ht="15" customHeight="1" x14ac:dyDescent="0.2">
      <c r="B10" s="410"/>
      <c r="C10" s="411"/>
      <c r="D10" s="356"/>
      <c r="E10" s="356"/>
      <c r="F10" s="357"/>
      <c r="G10" s="354"/>
    </row>
    <row r="11" spans="2:9" s="352" customFormat="1" ht="15" customHeight="1" x14ac:dyDescent="0.2">
      <c r="B11" s="410"/>
      <c r="C11" s="411"/>
      <c r="D11" s="356"/>
      <c r="E11" s="356"/>
      <c r="F11" s="357"/>
      <c r="G11" s="354"/>
    </row>
    <row r="12" spans="2:9" s="352" customFormat="1" ht="15" customHeight="1" x14ac:dyDescent="0.2">
      <c r="B12" s="410"/>
      <c r="C12" s="411"/>
      <c r="D12" s="356"/>
      <c r="E12" s="356"/>
      <c r="F12" s="357"/>
      <c r="G12" s="354"/>
      <c r="H12" s="358"/>
    </row>
    <row r="13" spans="2:9" s="352" customFormat="1" ht="15" customHeight="1" x14ac:dyDescent="0.2">
      <c r="B13" s="410"/>
      <c r="C13" s="411"/>
      <c r="D13" s="356"/>
      <c r="E13" s="356"/>
      <c r="F13" s="357"/>
      <c r="G13" s="354"/>
      <c r="H13" s="358"/>
    </row>
    <row r="14" spans="2:9" s="352" customFormat="1" ht="15" customHeight="1" x14ac:dyDescent="0.2">
      <c r="B14" s="410"/>
      <c r="C14" s="411"/>
      <c r="D14" s="356"/>
      <c r="E14" s="356"/>
      <c r="F14" s="359"/>
      <c r="G14" s="354"/>
      <c r="H14" s="358"/>
    </row>
    <row r="15" spans="2:9" s="352" customFormat="1" ht="15" customHeight="1" x14ac:dyDescent="0.2">
      <c r="B15" s="410"/>
      <c r="C15" s="411"/>
      <c r="D15" s="356"/>
      <c r="E15" s="356"/>
      <c r="F15" s="360">
        <f>SUM(F6:F14)</f>
        <v>0</v>
      </c>
      <c r="G15" s="354"/>
    </row>
    <row r="16" spans="2:9" s="361" customFormat="1" ht="15" customHeight="1" x14ac:dyDescent="0.2">
      <c r="B16" s="410"/>
      <c r="C16" s="411"/>
      <c r="D16" s="353"/>
      <c r="E16" s="353"/>
      <c r="F16" s="354"/>
      <c r="G16" s="354"/>
    </row>
    <row r="17" spans="2:7" s="361" customFormat="1" ht="15" customHeight="1" x14ac:dyDescent="0.2">
      <c r="B17" s="362"/>
      <c r="C17" s="363" t="s">
        <v>721</v>
      </c>
      <c r="D17" s="364"/>
      <c r="E17" s="364"/>
      <c r="F17" s="365"/>
      <c r="G17" s="355">
        <f>SUM(G5:G16)</f>
        <v>0</v>
      </c>
    </row>
    <row r="18" spans="2:7" s="361" customFormat="1" ht="15" customHeight="1" x14ac:dyDescent="0.2">
      <c r="B18" s="362"/>
      <c r="C18" s="366"/>
      <c r="D18" s="364"/>
      <c r="E18" s="364"/>
      <c r="F18" s="365"/>
      <c r="G18" s="367"/>
    </row>
    <row r="19" spans="2:7" s="373" customFormat="1" ht="8.25" customHeight="1" x14ac:dyDescent="0.2">
      <c r="B19" s="368"/>
      <c r="C19" s="369"/>
      <c r="D19" s="370"/>
      <c r="E19" s="370"/>
      <c r="F19" s="371"/>
      <c r="G19" s="372"/>
    </row>
    <row r="20" spans="2:7" s="375" customFormat="1" ht="4.5" customHeight="1" x14ac:dyDescent="0.2">
      <c r="B20" s="374"/>
      <c r="D20" s="374"/>
      <c r="E20" s="374"/>
      <c r="F20" s="376"/>
      <c r="G20" s="376"/>
    </row>
    <row r="21" spans="2:7" s="383" customFormat="1" ht="15" customHeight="1" x14ac:dyDescent="0.2">
      <c r="B21" s="377"/>
      <c r="C21" s="378"/>
      <c r="D21" s="379"/>
      <c r="E21" s="380"/>
      <c r="F21" s="381"/>
      <c r="G21" s="382"/>
    </row>
    <row r="22" spans="2:7" s="383" customFormat="1" ht="15" customHeight="1" x14ac:dyDescent="0.2">
      <c r="B22" s="340"/>
      <c r="C22" s="384"/>
      <c r="D22" s="384"/>
      <c r="E22" s="385"/>
      <c r="F22" s="386"/>
      <c r="G22" s="387"/>
    </row>
    <row r="23" spans="2:7" s="383" customFormat="1" ht="7.5" customHeight="1" x14ac:dyDescent="0.2">
      <c r="B23" s="340"/>
      <c r="C23" s="384"/>
      <c r="D23" s="386"/>
      <c r="E23" s="385"/>
      <c r="F23" s="386"/>
      <c r="G23" s="388"/>
    </row>
    <row r="24" spans="2:7" s="383" customFormat="1" ht="15" customHeight="1" x14ac:dyDescent="0.2">
      <c r="B24" s="341"/>
      <c r="C24" s="389"/>
      <c r="D24" s="341" t="s">
        <v>722</v>
      </c>
      <c r="E24" s="390"/>
      <c r="F24" s="391"/>
      <c r="G24" s="392"/>
    </row>
    <row r="25" spans="2:7" s="383" customFormat="1" ht="15" customHeight="1" x14ac:dyDescent="0.2">
      <c r="B25" s="348"/>
      <c r="D25" s="348"/>
      <c r="E25" s="393"/>
      <c r="F25" s="393"/>
    </row>
    <row r="26" spans="2:7" s="383" customFormat="1" ht="15" customHeight="1" x14ac:dyDescent="0.2">
      <c r="B26" s="348"/>
      <c r="D26" s="348"/>
      <c r="E26" s="393"/>
      <c r="F26" s="393"/>
    </row>
    <row r="27" spans="2:7" s="349" customFormat="1" ht="15" customHeight="1" x14ac:dyDescent="0.2">
      <c r="B27" s="394"/>
      <c r="D27" s="348"/>
      <c r="E27" s="383"/>
      <c r="F27" s="383"/>
    </row>
  </sheetData>
  <mergeCells count="15">
    <mergeCell ref="B3:C3"/>
    <mergeCell ref="B1:G1"/>
    <mergeCell ref="B4:C4"/>
    <mergeCell ref="B16:C16"/>
    <mergeCell ref="B5:C5"/>
    <mergeCell ref="B6:C6"/>
    <mergeCell ref="B7:C7"/>
    <mergeCell ref="B8:C8"/>
    <mergeCell ref="B9:C9"/>
    <mergeCell ref="B10:C10"/>
    <mergeCell ref="B11:C11"/>
    <mergeCell ref="B12:C12"/>
    <mergeCell ref="B13:C13"/>
    <mergeCell ref="B14:C14"/>
    <mergeCell ref="B15:C15"/>
  </mergeCells>
  <pageMargins left="0.59055118110236227" right="0.19685039370078741" top="0.19685039370078741" bottom="0.39370078740157483" header="0.31496062992125984" footer="0.31496062992125984"/>
  <pageSetup paperSize="9" scale="90" fitToHeight="2" orientation="landscape" horizontalDpi="300" verticalDpi="4294967292"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rgb="FF92D050"/>
    <pageSetUpPr fitToPage="1"/>
  </sheetPr>
  <dimension ref="A1:L46"/>
  <sheetViews>
    <sheetView zoomScaleNormal="100" workbookViewId="0">
      <selection activeCell="C7" sqref="C7:D7"/>
    </sheetView>
  </sheetViews>
  <sheetFormatPr baseColWidth="10" defaultColWidth="12" defaultRowHeight="11.25" x14ac:dyDescent="0.2"/>
  <cols>
    <col min="1" max="1" width="14" style="2" customWidth="1"/>
    <col min="2" max="2" width="62.5" style="2" customWidth="1"/>
    <col min="3" max="3" width="9.6640625" style="3" customWidth="1"/>
    <col min="4" max="4" width="19.5" style="4" customWidth="1"/>
    <col min="5" max="5" width="19.5" style="2" customWidth="1"/>
    <col min="6" max="6" width="37.83203125" style="2" customWidth="1"/>
    <col min="7" max="7" width="14.6640625" style="2" customWidth="1"/>
    <col min="8" max="8" width="1.83203125" style="2" customWidth="1"/>
    <col min="9" max="10" width="9.33203125" style="2" customWidth="1"/>
    <col min="11" max="11" width="35" style="2" bestFit="1" customWidth="1"/>
    <col min="12" max="237" width="9.33203125" style="2" customWidth="1"/>
    <col min="238" max="16384" width="12" style="2"/>
  </cols>
  <sheetData>
    <row r="1" spans="1:12" ht="18.75" customHeight="1" x14ac:dyDescent="0.2">
      <c r="A1" s="1"/>
      <c r="E1" s="49" t="s">
        <v>29</v>
      </c>
    </row>
    <row r="2" spans="1:12" ht="15.75" x14ac:dyDescent="0.25">
      <c r="A2" s="5"/>
      <c r="B2" s="6" t="s">
        <v>1</v>
      </c>
      <c r="D2" s="7"/>
      <c r="E2" s="7"/>
      <c r="K2" s="120" t="s">
        <v>262</v>
      </c>
    </row>
    <row r="3" spans="1:12" x14ac:dyDescent="0.2">
      <c r="B3" s="4"/>
    </row>
    <row r="4" spans="1:12" s="8" customFormat="1" x14ac:dyDescent="0.2">
      <c r="A4" s="8" t="s">
        <v>17</v>
      </c>
      <c r="B4" s="9" t="str">
        <f>'B - 100'!$B$4</f>
        <v/>
      </c>
      <c r="C4" s="10"/>
      <c r="D4" s="11" t="s">
        <v>2</v>
      </c>
      <c r="E4" s="20" t="str">
        <f>+'B - 100'!E4</f>
        <v/>
      </c>
    </row>
    <row r="5" spans="1:12" ht="11.25" customHeight="1" x14ac:dyDescent="0.2">
      <c r="B5" s="4"/>
      <c r="K5" s="228"/>
      <c r="L5" s="228"/>
    </row>
    <row r="6" spans="1:12" s="8" customFormat="1" ht="24.75" customHeight="1" x14ac:dyDescent="0.2">
      <c r="A6" s="12" t="s">
        <v>3</v>
      </c>
      <c r="B6" s="21" t="s">
        <v>25</v>
      </c>
      <c r="C6" s="10"/>
      <c r="D6" s="14"/>
      <c r="E6" s="15"/>
      <c r="K6" s="228"/>
      <c r="L6" s="228"/>
    </row>
    <row r="7" spans="1:12" x14ac:dyDescent="0.2">
      <c r="D7" s="16"/>
      <c r="E7" s="17"/>
      <c r="K7" s="228"/>
      <c r="L7" s="228"/>
    </row>
    <row r="8" spans="1:12" ht="21" customHeight="1" x14ac:dyDescent="0.2">
      <c r="A8" s="274" t="s">
        <v>4</v>
      </c>
      <c r="B8" s="275" t="s">
        <v>5</v>
      </c>
      <c r="C8" s="275" t="s">
        <v>6</v>
      </c>
      <c r="D8" s="276" t="s">
        <v>7</v>
      </c>
      <c r="E8" s="277" t="s">
        <v>0</v>
      </c>
    </row>
    <row r="9" spans="1:12" ht="15.95" customHeight="1" x14ac:dyDescent="0.2">
      <c r="A9" s="32"/>
      <c r="B9" s="25"/>
      <c r="C9" s="22"/>
      <c r="D9" s="27"/>
      <c r="E9" s="23"/>
    </row>
    <row r="10" spans="1:12" ht="15.95" customHeight="1" x14ac:dyDescent="0.2">
      <c r="A10" s="33"/>
      <c r="B10" s="25"/>
      <c r="C10" s="22"/>
      <c r="D10" s="24"/>
      <c r="E10" s="24"/>
    </row>
    <row r="11" spans="1:12" ht="15.95" customHeight="1" x14ac:dyDescent="0.2">
      <c r="A11" s="33"/>
      <c r="B11" s="25"/>
      <c r="C11" s="22"/>
      <c r="D11" s="24"/>
      <c r="E11" s="24"/>
    </row>
    <row r="12" spans="1:12" ht="15.95" customHeight="1" x14ac:dyDescent="0.2">
      <c r="A12" s="33"/>
      <c r="B12" s="25"/>
      <c r="C12" s="22"/>
      <c r="D12" s="24"/>
      <c r="E12" s="24"/>
    </row>
    <row r="13" spans="1:12" ht="15.95" customHeight="1" x14ac:dyDescent="0.2">
      <c r="A13" s="33"/>
      <c r="B13" s="25"/>
      <c r="C13" s="22"/>
      <c r="D13" s="24"/>
      <c r="E13" s="24"/>
    </row>
    <row r="14" spans="1:12" ht="15.95" customHeight="1" x14ac:dyDescent="0.2">
      <c r="A14" s="33"/>
      <c r="B14" s="25"/>
      <c r="C14" s="22"/>
      <c r="D14" s="24"/>
      <c r="E14" s="24"/>
    </row>
    <row r="15" spans="1:12" ht="15.95" customHeight="1" x14ac:dyDescent="0.2">
      <c r="A15" s="33"/>
      <c r="B15" s="25"/>
      <c r="C15" s="22"/>
      <c r="D15" s="24"/>
      <c r="E15" s="24"/>
    </row>
    <row r="16" spans="1:12" ht="15.95" customHeight="1" x14ac:dyDescent="0.2">
      <c r="A16" s="33"/>
      <c r="B16" s="25"/>
      <c r="C16" s="22"/>
      <c r="D16" s="24"/>
      <c r="E16" s="24"/>
    </row>
    <row r="17" spans="1:12" ht="15.95" customHeight="1" x14ac:dyDescent="0.2">
      <c r="A17" s="33"/>
      <c r="B17" s="25"/>
      <c r="C17" s="22"/>
      <c r="D17" s="24"/>
      <c r="E17" s="24"/>
    </row>
    <row r="18" spans="1:12" ht="15.95" customHeight="1" x14ac:dyDescent="0.2">
      <c r="A18" s="33"/>
      <c r="B18" s="25"/>
      <c r="C18" s="22"/>
      <c r="D18" s="24"/>
      <c r="E18" s="24"/>
    </row>
    <row r="19" spans="1:12" ht="15.95" customHeight="1" x14ac:dyDescent="0.2">
      <c r="A19" s="33"/>
      <c r="B19" s="25"/>
      <c r="C19" s="22"/>
      <c r="D19" s="24"/>
      <c r="E19" s="24"/>
    </row>
    <row r="20" spans="1:12" ht="15.95" customHeight="1" x14ac:dyDescent="0.2">
      <c r="A20" s="33"/>
      <c r="B20" s="25"/>
      <c r="C20" s="22"/>
      <c r="D20" s="24"/>
      <c r="E20" s="24"/>
    </row>
    <row r="21" spans="1:12" ht="15.95" customHeight="1" x14ac:dyDescent="0.2">
      <c r="A21" s="34"/>
      <c r="B21" s="28" t="s">
        <v>8</v>
      </c>
      <c r="C21" s="29"/>
      <c r="D21" s="30"/>
      <c r="E21" s="30"/>
    </row>
    <row r="22" spans="1:12" ht="15.95" customHeight="1" thickBot="1" x14ac:dyDescent="0.25">
      <c r="A22" s="278"/>
      <c r="B22" s="279" t="str">
        <f>"Total "&amp;B6</f>
        <v>Total 108 - Sachanlagen Finanzvermögen</v>
      </c>
      <c r="C22" s="280"/>
      <c r="D22" s="281">
        <f>SUM(D9:D21)</f>
        <v>0</v>
      </c>
      <c r="E22" s="282">
        <f>SUM(E9:E21)</f>
        <v>0</v>
      </c>
      <c r="F22" s="120" t="s">
        <v>321</v>
      </c>
      <c r="H22" s="221"/>
      <c r="I22" s="571" t="s">
        <v>573</v>
      </c>
      <c r="J22" s="571"/>
      <c r="K22" s="571"/>
      <c r="L22" s="571"/>
    </row>
    <row r="23" spans="1:12" ht="12" thickTop="1" x14ac:dyDescent="0.2">
      <c r="I23" s="571"/>
      <c r="J23" s="571"/>
      <c r="K23" s="571"/>
      <c r="L23" s="571"/>
    </row>
    <row r="24" spans="1:12" ht="15" x14ac:dyDescent="0.25">
      <c r="A24" s="421" t="s">
        <v>122</v>
      </c>
      <c r="B24" s="421"/>
      <c r="C24" s="421"/>
      <c r="D24" s="421"/>
      <c r="E24" s="421"/>
      <c r="F24" s="421"/>
      <c r="G24" s="421"/>
    </row>
    <row r="25" spans="1:12" ht="12.75" x14ac:dyDescent="0.2">
      <c r="A25" s="65" t="s">
        <v>124</v>
      </c>
      <c r="B25" s="582" t="s">
        <v>132</v>
      </c>
      <c r="C25" s="583"/>
      <c r="D25" s="66" t="s">
        <v>133</v>
      </c>
      <c r="E25" s="584" t="s">
        <v>147</v>
      </c>
      <c r="F25" s="585"/>
      <c r="G25" s="66" t="s">
        <v>274</v>
      </c>
    </row>
    <row r="26" spans="1:12" ht="18.75" x14ac:dyDescent="0.2">
      <c r="A26" s="64">
        <v>1</v>
      </c>
      <c r="B26" s="541" t="s">
        <v>166</v>
      </c>
      <c r="C26" s="542"/>
      <c r="D26" s="272"/>
      <c r="E26" s="586"/>
      <c r="F26" s="587"/>
      <c r="G26" s="308"/>
      <c r="H26" s="101"/>
    </row>
    <row r="27" spans="1:12" ht="28.5" customHeight="1" x14ac:dyDescent="0.2">
      <c r="A27" s="64">
        <v>2</v>
      </c>
      <c r="B27" s="541" t="s">
        <v>175</v>
      </c>
      <c r="C27" s="542"/>
      <c r="D27" s="272"/>
      <c r="E27" s="586"/>
      <c r="F27" s="587"/>
      <c r="G27" s="308"/>
      <c r="H27" s="101"/>
    </row>
    <row r="28" spans="1:12" ht="50.25" customHeight="1" x14ac:dyDescent="0.2">
      <c r="A28" s="64">
        <v>3</v>
      </c>
      <c r="B28" s="541" t="s">
        <v>552</v>
      </c>
      <c r="C28" s="542"/>
      <c r="D28" s="272"/>
      <c r="E28" s="586"/>
      <c r="F28" s="587"/>
      <c r="G28" s="308"/>
      <c r="H28" s="101"/>
    </row>
    <row r="30" spans="1:12" ht="15" x14ac:dyDescent="0.25">
      <c r="A30" s="421" t="s">
        <v>131</v>
      </c>
      <c r="B30" s="421"/>
      <c r="C30" s="421"/>
      <c r="D30" s="421"/>
      <c r="E30" s="421"/>
      <c r="F30" s="421"/>
      <c r="G30" s="421"/>
    </row>
    <row r="31" spans="1:12" ht="12.75" x14ac:dyDescent="0.2">
      <c r="A31" s="65" t="s">
        <v>124</v>
      </c>
      <c r="B31" s="582" t="s">
        <v>132</v>
      </c>
      <c r="C31" s="583"/>
      <c r="D31" s="66" t="s">
        <v>133</v>
      </c>
      <c r="E31" s="584" t="s">
        <v>147</v>
      </c>
      <c r="F31" s="585"/>
      <c r="G31" s="66" t="s">
        <v>274</v>
      </c>
    </row>
    <row r="32" spans="1:12" ht="40.5" customHeight="1" x14ac:dyDescent="0.2">
      <c r="A32" s="69">
        <v>4</v>
      </c>
      <c r="B32" s="541" t="s">
        <v>176</v>
      </c>
      <c r="C32" s="542"/>
      <c r="D32" s="272"/>
      <c r="E32" s="579"/>
      <c r="F32" s="580"/>
      <c r="G32" s="70"/>
    </row>
    <row r="33" spans="1:8" ht="39" customHeight="1" x14ac:dyDescent="0.2">
      <c r="A33" s="69">
        <v>5</v>
      </c>
      <c r="B33" s="541" t="s">
        <v>177</v>
      </c>
      <c r="C33" s="542"/>
      <c r="D33" s="272"/>
      <c r="E33" s="579"/>
      <c r="F33" s="580"/>
      <c r="G33" s="70"/>
      <c r="H33" s="101"/>
    </row>
    <row r="34" spans="1:8" ht="37.5" customHeight="1" x14ac:dyDescent="0.2">
      <c r="A34" s="69">
        <v>6</v>
      </c>
      <c r="B34" s="541" t="s">
        <v>178</v>
      </c>
      <c r="C34" s="542"/>
      <c r="D34" s="272"/>
      <c r="E34" s="579"/>
      <c r="F34" s="580"/>
      <c r="G34" s="70"/>
      <c r="H34" s="101"/>
    </row>
    <row r="35" spans="1:8" ht="37.5" customHeight="1" x14ac:dyDescent="0.2">
      <c r="A35" s="69">
        <v>7</v>
      </c>
      <c r="B35" s="541" t="s">
        <v>179</v>
      </c>
      <c r="C35" s="542"/>
      <c r="D35" s="273" t="s">
        <v>157</v>
      </c>
      <c r="E35" s="579"/>
      <c r="F35" s="580"/>
      <c r="G35" s="70"/>
      <c r="H35" s="101"/>
    </row>
    <row r="36" spans="1:8" ht="37.5" customHeight="1" x14ac:dyDescent="0.2">
      <c r="A36" s="69">
        <v>8</v>
      </c>
      <c r="B36" s="541" t="s">
        <v>180</v>
      </c>
      <c r="C36" s="542"/>
      <c r="D36" s="273" t="s">
        <v>157</v>
      </c>
      <c r="E36" s="579"/>
      <c r="F36" s="580"/>
      <c r="G36" s="70"/>
      <c r="H36" s="101"/>
    </row>
    <row r="37" spans="1:8" ht="52.5" customHeight="1" x14ac:dyDescent="0.2">
      <c r="A37" s="69">
        <v>9</v>
      </c>
      <c r="B37" s="504" t="s">
        <v>550</v>
      </c>
      <c r="C37" s="504"/>
      <c r="D37" s="272"/>
      <c r="E37" s="579"/>
      <c r="F37" s="580"/>
      <c r="G37" s="70"/>
    </row>
    <row r="39" spans="1:8" x14ac:dyDescent="0.2">
      <c r="A39" s="114" t="str">
        <f>IF(Datenbasis!G21=0,"",Datenbasis!G21)</f>
        <v/>
      </c>
    </row>
    <row r="40" spans="1:8" ht="15" x14ac:dyDescent="0.25">
      <c r="A40" s="575" t="s">
        <v>273</v>
      </c>
      <c r="B40" s="575"/>
      <c r="C40" s="575"/>
      <c r="D40" s="563"/>
      <c r="E40" s="563"/>
      <c r="F40" s="563"/>
      <c r="G40" s="563"/>
    </row>
    <row r="41" spans="1:8" ht="12.75" x14ac:dyDescent="0.2">
      <c r="A41" s="68" t="s">
        <v>124</v>
      </c>
      <c r="B41" s="516" t="s">
        <v>132</v>
      </c>
      <c r="C41" s="510"/>
      <c r="D41" s="68" t="s">
        <v>133</v>
      </c>
      <c r="E41" s="581" t="s">
        <v>147</v>
      </c>
      <c r="F41" s="581"/>
      <c r="G41" s="68" t="s">
        <v>274</v>
      </c>
    </row>
    <row r="42" spans="1:8" ht="42" customHeight="1" x14ac:dyDescent="0.2">
      <c r="A42" s="60">
        <v>10</v>
      </c>
      <c r="B42" s="504" t="s">
        <v>569</v>
      </c>
      <c r="C42" s="527"/>
      <c r="D42" s="272"/>
      <c r="E42" s="572"/>
      <c r="F42" s="572"/>
      <c r="G42" s="59"/>
    </row>
    <row r="43" spans="1:8" ht="37.5" customHeight="1" x14ac:dyDescent="0.2">
      <c r="A43" s="60">
        <v>11</v>
      </c>
      <c r="B43" s="504" t="s">
        <v>554</v>
      </c>
      <c r="C43" s="527"/>
      <c r="D43" s="272"/>
      <c r="E43" s="572"/>
      <c r="F43" s="572"/>
      <c r="G43" s="59"/>
    </row>
    <row r="44" spans="1:8" ht="32.25" customHeight="1" x14ac:dyDescent="0.2">
      <c r="A44" s="60">
        <v>12</v>
      </c>
      <c r="B44" s="504" t="s">
        <v>290</v>
      </c>
      <c r="C44" s="527"/>
      <c r="D44" s="272"/>
      <c r="E44" s="572"/>
      <c r="F44" s="572"/>
      <c r="G44" s="59"/>
    </row>
    <row r="45" spans="1:8" ht="32.25" customHeight="1" x14ac:dyDescent="0.2">
      <c r="A45" s="60">
        <v>13</v>
      </c>
      <c r="B45" s="504" t="s">
        <v>553</v>
      </c>
      <c r="C45" s="527"/>
      <c r="D45" s="272"/>
      <c r="E45" s="572"/>
      <c r="F45" s="572"/>
      <c r="G45" s="59"/>
      <c r="H45" s="101"/>
    </row>
    <row r="46" spans="1:8" ht="43.5" customHeight="1" x14ac:dyDescent="0.2">
      <c r="A46" s="60">
        <v>14</v>
      </c>
      <c r="B46" s="504" t="s">
        <v>291</v>
      </c>
      <c r="C46" s="527"/>
      <c r="D46" s="272"/>
      <c r="E46" s="572"/>
      <c r="F46" s="572"/>
      <c r="G46" s="59"/>
      <c r="H46" s="101"/>
    </row>
  </sheetData>
  <sheetProtection sheet="1" objects="1" scenarios="1" formatCells="0" formatColumns="0" formatRows="0" insertColumns="0" insertRows="0" deleteColumns="0" deleteRows="0" autoFilter="0"/>
  <mergeCells count="38">
    <mergeCell ref="A40:G40"/>
    <mergeCell ref="B41:C41"/>
    <mergeCell ref="E41:F41"/>
    <mergeCell ref="B42:C42"/>
    <mergeCell ref="E42:F42"/>
    <mergeCell ref="B46:C46"/>
    <mergeCell ref="E46:F46"/>
    <mergeCell ref="B43:C43"/>
    <mergeCell ref="E43:F43"/>
    <mergeCell ref="B44:C44"/>
    <mergeCell ref="E44:F44"/>
    <mergeCell ref="B45:C45"/>
    <mergeCell ref="E45:F45"/>
    <mergeCell ref="E33:F33"/>
    <mergeCell ref="E34:F34"/>
    <mergeCell ref="B37:C37"/>
    <mergeCell ref="E37:F37"/>
    <mergeCell ref="B35:C35"/>
    <mergeCell ref="B36:C36"/>
    <mergeCell ref="E36:F36"/>
    <mergeCell ref="E35:F35"/>
    <mergeCell ref="B33:C33"/>
    <mergeCell ref="B34:C34"/>
    <mergeCell ref="I22:L23"/>
    <mergeCell ref="B32:C32"/>
    <mergeCell ref="E32:F32"/>
    <mergeCell ref="A24:G24"/>
    <mergeCell ref="B25:C25"/>
    <mergeCell ref="E25:F25"/>
    <mergeCell ref="B26:C26"/>
    <mergeCell ref="E26:F26"/>
    <mergeCell ref="B27:C27"/>
    <mergeCell ref="E27:F27"/>
    <mergeCell ref="B28:C28"/>
    <mergeCell ref="E28:F28"/>
    <mergeCell ref="A30:G30"/>
    <mergeCell ref="B31:C31"/>
    <mergeCell ref="E31:F31"/>
  </mergeCells>
  <phoneticPr fontId="5" type="noConversion"/>
  <conditionalFormatting sqref="A40:H46">
    <cfRule type="expression" dxfId="89" priority="4">
      <formula>$A$39=""</formula>
    </cfRule>
  </conditionalFormatting>
  <conditionalFormatting sqref="D42:D46 D37 D32:D34 D26:D28">
    <cfRule type="expression" dxfId="88" priority="2">
      <formula>D26="x"</formula>
    </cfRule>
    <cfRule type="expression" dxfId="87" priority="3">
      <formula>D26="✓"</formula>
    </cfRule>
  </conditionalFormatting>
  <hyperlinks>
    <hyperlink ref="K2" location="Datenbasis!A1" display="Zurück zu Registerblatt &quot;Datenbasis&quot;"/>
    <hyperlink ref="F22" location="'J  - 140'!A9" display="Weiter zu Registerblatt &quot;J - 140&quot;"/>
  </hyperlinks>
  <printOptions horizontalCentered="1" verticalCentered="1"/>
  <pageMargins left="0.39370078740157483" right="0.27559055118110237" top="0.9916666666666667" bottom="0.59055118110236227" header="0.51181102362204722" footer="0.51181102362204722"/>
  <pageSetup paperSize="9" scale="62" orientation="landscape" horizontalDpi="4294967292" verticalDpi="4294967292" r:id="rId1"/>
  <headerFooter alignWithMargins="0">
    <oddHeader>&amp;L&amp;"Arial,Fett"Amt für Volksschule&amp;"Arial,Standard"
Finanzen&amp;C &amp;R&amp;G</oddHeader>
  </headerFooter>
  <rowBreaks count="1" manualBreakCount="1">
    <brk id="29" max="7" man="1"/>
  </rowBreaks>
  <ignoredErrors>
    <ignoredError sqref="B22:E22" unlockedFormula="1"/>
  </ignoredErrors>
  <legacyDrawingHF r:id="rId2"/>
  <extLst>
    <ext xmlns:x14="http://schemas.microsoft.com/office/spreadsheetml/2009/9/main" uri="{78C0D931-6437-407d-A8EE-F0AAD7539E65}">
      <x14:conditionalFormattings>
        <x14:conditionalFormatting xmlns:xm="http://schemas.microsoft.com/office/excel/2006/main">
          <x14:cfRule type="expression" priority="1" id="{3BC09649-5F42-499C-B22E-15D3544056D4}">
            <xm:f>Datenbasis!$E$21="unwesentlich"</xm:f>
            <x14:dxf>
              <font>
                <color theme="0"/>
              </font>
              <fill>
                <patternFill>
                  <bgColor theme="0"/>
                </patternFill>
              </fill>
              <border>
                <left/>
                <right/>
                <top/>
                <bottom/>
                <vertical/>
                <horizontal/>
              </border>
            </x14:dxf>
          </x14:cfRule>
          <xm:sqref>A24:H37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'Drop Down menu'!$B$1:$B$4</xm:f>
          </x14:formula1>
          <xm:sqref>D35:D36</xm:sqref>
        </x14:dataValidation>
        <x14:dataValidation type="list" allowBlank="1" showInputMessage="1" showErrorMessage="1">
          <x14:formula1>
            <xm:f>'Drop Down menu'!$F$21:$F$24</xm:f>
          </x14:formula1>
          <xm:sqref>D26:D28 D32:D34 D37 D42:D46</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92D050"/>
    <pageSetUpPr fitToPage="1"/>
  </sheetPr>
  <dimension ref="A1:L59"/>
  <sheetViews>
    <sheetView zoomScaleNormal="100" workbookViewId="0">
      <selection activeCell="C7" sqref="C7:D7"/>
    </sheetView>
  </sheetViews>
  <sheetFormatPr baseColWidth="10" defaultColWidth="12" defaultRowHeight="11.25" x14ac:dyDescent="0.2"/>
  <cols>
    <col min="1" max="1" width="14" style="2" customWidth="1"/>
    <col min="2" max="2" width="62.5" style="2" customWidth="1"/>
    <col min="3" max="3" width="9.6640625" style="3" customWidth="1"/>
    <col min="4" max="4" width="19.5" style="4" customWidth="1"/>
    <col min="5" max="5" width="19.5" style="2" customWidth="1"/>
    <col min="6" max="6" width="37.83203125" style="2" customWidth="1"/>
    <col min="7" max="7" width="14.6640625" style="2" customWidth="1"/>
    <col min="8" max="8" width="1.6640625" style="2" customWidth="1"/>
    <col min="9" max="10" width="9.33203125" style="2" customWidth="1"/>
    <col min="11" max="11" width="35" style="2" bestFit="1" customWidth="1"/>
    <col min="12" max="237" width="9.33203125" style="2" customWidth="1"/>
    <col min="238" max="16384" width="12" style="2"/>
  </cols>
  <sheetData>
    <row r="1" spans="1:12" ht="18.75" customHeight="1" x14ac:dyDescent="0.2">
      <c r="A1" s="1"/>
      <c r="E1" s="49" t="s">
        <v>31</v>
      </c>
    </row>
    <row r="2" spans="1:12" ht="15.75" x14ac:dyDescent="0.25">
      <c r="A2" s="5"/>
      <c r="B2" s="6" t="s">
        <v>1</v>
      </c>
      <c r="D2" s="7"/>
      <c r="E2" s="7"/>
      <c r="K2" s="120" t="s">
        <v>262</v>
      </c>
    </row>
    <row r="3" spans="1:12" x14ac:dyDescent="0.2">
      <c r="B3" s="4"/>
    </row>
    <row r="4" spans="1:12" s="8" customFormat="1" x14ac:dyDescent="0.2">
      <c r="A4" s="8" t="s">
        <v>17</v>
      </c>
      <c r="B4" s="9" t="str">
        <f>'B - 100'!$B$4</f>
        <v/>
      </c>
      <c r="C4" s="10"/>
      <c r="D4" s="11" t="s">
        <v>2</v>
      </c>
      <c r="E4" s="20" t="str">
        <f>+'B - 100'!E4</f>
        <v/>
      </c>
    </row>
    <row r="5" spans="1:12" ht="11.25" customHeight="1" x14ac:dyDescent="0.2">
      <c r="B5" s="4"/>
      <c r="K5" s="228"/>
      <c r="L5" s="228"/>
    </row>
    <row r="6" spans="1:12" s="8" customFormat="1" ht="24.75" customHeight="1" x14ac:dyDescent="0.2">
      <c r="A6" s="12" t="s">
        <v>3</v>
      </c>
      <c r="B6" s="21" t="s">
        <v>30</v>
      </c>
      <c r="C6" s="10"/>
      <c r="D6" s="14"/>
      <c r="E6" s="15"/>
      <c r="K6" s="228"/>
      <c r="L6" s="228"/>
    </row>
    <row r="7" spans="1:12" x14ac:dyDescent="0.2">
      <c r="D7" s="16"/>
      <c r="E7" s="17"/>
      <c r="K7" s="228"/>
      <c r="L7" s="228"/>
    </row>
    <row r="8" spans="1:12" ht="21" customHeight="1" x14ac:dyDescent="0.2">
      <c r="A8" s="274" t="s">
        <v>4</v>
      </c>
      <c r="B8" s="275" t="s">
        <v>5</v>
      </c>
      <c r="C8" s="275" t="s">
        <v>6</v>
      </c>
      <c r="D8" s="276" t="s">
        <v>7</v>
      </c>
      <c r="E8" s="277" t="s">
        <v>0</v>
      </c>
    </row>
    <row r="9" spans="1:12" ht="15.95" customHeight="1" x14ac:dyDescent="0.2">
      <c r="A9" s="32"/>
      <c r="B9" s="25"/>
      <c r="C9" s="22"/>
      <c r="D9" s="27"/>
      <c r="E9" s="23"/>
    </row>
    <row r="10" spans="1:12" ht="15.95" customHeight="1" x14ac:dyDescent="0.2">
      <c r="A10" s="33"/>
      <c r="B10" s="25"/>
      <c r="C10" s="22"/>
      <c r="D10" s="24"/>
      <c r="E10" s="24"/>
    </row>
    <row r="11" spans="1:12" ht="15.95" customHeight="1" x14ac:dyDescent="0.2">
      <c r="A11" s="33"/>
      <c r="B11" s="25"/>
      <c r="C11" s="22"/>
      <c r="D11" s="24"/>
      <c r="E11" s="24"/>
    </row>
    <row r="12" spans="1:12" ht="15.95" customHeight="1" x14ac:dyDescent="0.2">
      <c r="A12" s="33"/>
      <c r="B12" s="25"/>
      <c r="C12" s="22"/>
      <c r="D12" s="24"/>
      <c r="E12" s="24"/>
    </row>
    <row r="13" spans="1:12" ht="15.95" customHeight="1" x14ac:dyDescent="0.2">
      <c r="A13" s="33"/>
      <c r="B13" s="25"/>
      <c r="C13" s="22"/>
      <c r="D13" s="24"/>
      <c r="E13" s="24"/>
    </row>
    <row r="14" spans="1:12" ht="15.95" customHeight="1" x14ac:dyDescent="0.2">
      <c r="A14" s="33"/>
      <c r="B14" s="25"/>
      <c r="C14" s="22"/>
      <c r="D14" s="24"/>
      <c r="E14" s="24"/>
    </row>
    <row r="15" spans="1:12" ht="15.95" customHeight="1" x14ac:dyDescent="0.2">
      <c r="A15" s="33"/>
      <c r="B15" s="25"/>
      <c r="C15" s="22"/>
      <c r="D15" s="24"/>
      <c r="E15" s="24"/>
    </row>
    <row r="16" spans="1:12" ht="15.95" customHeight="1" x14ac:dyDescent="0.2">
      <c r="A16" s="33"/>
      <c r="B16" s="25"/>
      <c r="C16" s="22"/>
      <c r="D16" s="24"/>
      <c r="E16" s="24"/>
    </row>
    <row r="17" spans="1:5" ht="15.95" customHeight="1" x14ac:dyDescent="0.2">
      <c r="A17" s="33"/>
      <c r="B17" s="25"/>
      <c r="C17" s="22"/>
      <c r="D17" s="24"/>
      <c r="E17" s="24"/>
    </row>
    <row r="18" spans="1:5" ht="15.95" customHeight="1" x14ac:dyDescent="0.2">
      <c r="A18" s="33"/>
      <c r="B18" s="25"/>
      <c r="C18" s="22"/>
      <c r="D18" s="24"/>
      <c r="E18" s="24"/>
    </row>
    <row r="19" spans="1:5" ht="15.95" customHeight="1" x14ac:dyDescent="0.2">
      <c r="A19" s="33"/>
      <c r="B19" s="25"/>
      <c r="C19" s="22"/>
      <c r="D19" s="24"/>
      <c r="E19" s="24"/>
    </row>
    <row r="20" spans="1:5" ht="15.95" customHeight="1" x14ac:dyDescent="0.2">
      <c r="A20" s="33"/>
      <c r="B20" s="25"/>
      <c r="C20" s="22"/>
      <c r="D20" s="24"/>
      <c r="E20" s="24"/>
    </row>
    <row r="21" spans="1:5" ht="15.95" customHeight="1" x14ac:dyDescent="0.2">
      <c r="A21" s="33"/>
      <c r="B21" s="25"/>
      <c r="C21" s="22"/>
      <c r="D21" s="24"/>
      <c r="E21" s="24"/>
    </row>
    <row r="22" spans="1:5" ht="15.95" customHeight="1" x14ac:dyDescent="0.2">
      <c r="A22" s="33"/>
      <c r="B22" s="25"/>
      <c r="C22" s="22"/>
      <c r="D22" s="24"/>
      <c r="E22" s="24"/>
    </row>
    <row r="23" spans="1:5" ht="15.95" customHeight="1" x14ac:dyDescent="0.2">
      <c r="A23" s="33"/>
      <c r="B23" s="25"/>
      <c r="C23" s="22"/>
      <c r="D23" s="24"/>
      <c r="E23" s="24"/>
    </row>
    <row r="24" spans="1:5" ht="15.95" customHeight="1" x14ac:dyDescent="0.2">
      <c r="A24" s="33"/>
      <c r="B24" s="25"/>
      <c r="C24" s="22"/>
      <c r="D24" s="24"/>
      <c r="E24" s="24"/>
    </row>
    <row r="25" spans="1:5" ht="15.95" customHeight="1" x14ac:dyDescent="0.2">
      <c r="A25" s="33"/>
      <c r="B25" s="25"/>
      <c r="C25" s="22"/>
      <c r="D25" s="24"/>
      <c r="E25" s="24"/>
    </row>
    <row r="26" spans="1:5" ht="15.95" customHeight="1" x14ac:dyDescent="0.2">
      <c r="A26" s="33"/>
      <c r="B26" s="25"/>
      <c r="C26" s="22"/>
      <c r="D26" s="24"/>
      <c r="E26" s="24"/>
    </row>
    <row r="27" spans="1:5" ht="15.95" customHeight="1" x14ac:dyDescent="0.2">
      <c r="A27" s="33"/>
      <c r="B27" s="25"/>
      <c r="C27" s="22"/>
      <c r="D27" s="24"/>
      <c r="E27" s="24"/>
    </row>
    <row r="28" spans="1:5" ht="15.95" customHeight="1" x14ac:dyDescent="0.2">
      <c r="A28" s="33"/>
      <c r="B28" s="25"/>
      <c r="C28" s="22"/>
      <c r="D28" s="24"/>
      <c r="E28" s="24"/>
    </row>
    <row r="29" spans="1:5" ht="15.95" customHeight="1" x14ac:dyDescent="0.2">
      <c r="A29" s="33"/>
      <c r="B29" s="25"/>
      <c r="C29" s="22"/>
      <c r="D29" s="24"/>
      <c r="E29" s="24"/>
    </row>
    <row r="30" spans="1:5" ht="15.95" customHeight="1" x14ac:dyDescent="0.2">
      <c r="A30" s="33"/>
      <c r="B30" s="25"/>
      <c r="C30" s="22"/>
      <c r="D30" s="24"/>
      <c r="E30" s="24"/>
    </row>
    <row r="31" spans="1:5" ht="15.95" customHeight="1" x14ac:dyDescent="0.2">
      <c r="A31" s="33"/>
      <c r="B31" s="25"/>
      <c r="C31" s="22"/>
      <c r="D31" s="24"/>
      <c r="E31" s="24"/>
    </row>
    <row r="32" spans="1:5" ht="15.95" customHeight="1" x14ac:dyDescent="0.2">
      <c r="A32" s="33"/>
      <c r="B32" s="25"/>
      <c r="C32" s="22"/>
      <c r="D32" s="24"/>
      <c r="E32" s="24"/>
    </row>
    <row r="33" spans="1:12" ht="15.95" customHeight="1" x14ac:dyDescent="0.2">
      <c r="A33" s="34"/>
      <c r="B33" s="28" t="s">
        <v>8</v>
      </c>
      <c r="C33" s="29"/>
      <c r="D33" s="30"/>
      <c r="E33" s="30"/>
    </row>
    <row r="34" spans="1:12" ht="15.95" customHeight="1" thickBot="1" x14ac:dyDescent="0.25">
      <c r="A34" s="278"/>
      <c r="B34" s="279" t="str">
        <f>"Total "&amp;B6</f>
        <v>Total 140 - Sachanlagen Verwaltungsvermögen</v>
      </c>
      <c r="C34" s="280"/>
      <c r="D34" s="281">
        <f>SUM(D9:D33)</f>
        <v>0</v>
      </c>
      <c r="E34" s="282">
        <f>SUM(E9:E33)</f>
        <v>0</v>
      </c>
      <c r="F34" s="120" t="s">
        <v>322</v>
      </c>
      <c r="H34" s="221"/>
      <c r="I34" s="571" t="s">
        <v>573</v>
      </c>
      <c r="J34" s="571"/>
      <c r="K34" s="571"/>
      <c r="L34" s="571"/>
    </row>
    <row r="35" spans="1:12" ht="12" thickTop="1" x14ac:dyDescent="0.2">
      <c r="I35" s="571"/>
      <c r="J35" s="571"/>
      <c r="K35" s="571"/>
      <c r="L35" s="571"/>
    </row>
    <row r="36" spans="1:12" ht="15" x14ac:dyDescent="0.25">
      <c r="A36" s="421" t="s">
        <v>122</v>
      </c>
      <c r="B36" s="421"/>
      <c r="C36" s="421"/>
      <c r="D36" s="421"/>
      <c r="E36" s="421"/>
      <c r="F36" s="421"/>
      <c r="G36" s="421"/>
    </row>
    <row r="37" spans="1:12" ht="12.75" x14ac:dyDescent="0.2">
      <c r="A37" s="65" t="s">
        <v>124</v>
      </c>
      <c r="B37" s="582" t="s">
        <v>132</v>
      </c>
      <c r="C37" s="583"/>
      <c r="D37" s="66" t="s">
        <v>133</v>
      </c>
      <c r="E37" s="584" t="s">
        <v>147</v>
      </c>
      <c r="F37" s="585"/>
      <c r="G37" s="66" t="s">
        <v>274</v>
      </c>
    </row>
    <row r="38" spans="1:12" ht="18.75" x14ac:dyDescent="0.2">
      <c r="A38" s="64">
        <v>1</v>
      </c>
      <c r="B38" s="541" t="s">
        <v>166</v>
      </c>
      <c r="C38" s="542"/>
      <c r="D38" s="272"/>
      <c r="E38" s="586"/>
      <c r="F38" s="587"/>
      <c r="G38" s="308"/>
      <c r="H38" s="101"/>
    </row>
    <row r="39" spans="1:12" ht="30.75" customHeight="1" x14ac:dyDescent="0.2">
      <c r="A39" s="64">
        <v>2</v>
      </c>
      <c r="B39" s="541" t="s">
        <v>217</v>
      </c>
      <c r="C39" s="542"/>
      <c r="D39" s="272"/>
      <c r="E39" s="586"/>
      <c r="F39" s="587"/>
      <c r="G39" s="308"/>
      <c r="H39" s="101"/>
    </row>
    <row r="40" spans="1:12" ht="29.25" customHeight="1" x14ac:dyDescent="0.2">
      <c r="A40" s="64">
        <v>3</v>
      </c>
      <c r="B40" s="541" t="s">
        <v>181</v>
      </c>
      <c r="C40" s="542"/>
      <c r="D40" s="272"/>
      <c r="E40" s="586"/>
      <c r="F40" s="587"/>
      <c r="G40" s="308"/>
      <c r="H40" s="101"/>
    </row>
    <row r="41" spans="1:12" ht="40.5" customHeight="1" x14ac:dyDescent="0.2">
      <c r="A41" s="64">
        <v>4</v>
      </c>
      <c r="B41" s="541" t="s">
        <v>182</v>
      </c>
      <c r="C41" s="542"/>
      <c r="D41" s="272"/>
      <c r="E41" s="586"/>
      <c r="F41" s="587"/>
      <c r="G41" s="308"/>
      <c r="H41" s="101"/>
    </row>
    <row r="42" spans="1:12" ht="56.25" customHeight="1" x14ac:dyDescent="0.2">
      <c r="A42" s="64">
        <v>5</v>
      </c>
      <c r="B42" s="541" t="s">
        <v>188</v>
      </c>
      <c r="C42" s="542"/>
      <c r="D42" s="272"/>
      <c r="E42" s="586"/>
      <c r="F42" s="587"/>
      <c r="G42" s="308"/>
    </row>
    <row r="44" spans="1:12" ht="15" x14ac:dyDescent="0.25">
      <c r="A44" s="421" t="s">
        <v>131</v>
      </c>
      <c r="B44" s="421"/>
      <c r="C44" s="421"/>
      <c r="D44" s="421"/>
      <c r="E44" s="421"/>
      <c r="F44" s="421"/>
      <c r="G44" s="421"/>
    </row>
    <row r="45" spans="1:12" ht="12.75" x14ac:dyDescent="0.2">
      <c r="A45" s="65" t="s">
        <v>124</v>
      </c>
      <c r="B45" s="582" t="s">
        <v>132</v>
      </c>
      <c r="C45" s="583"/>
      <c r="D45" s="66" t="s">
        <v>133</v>
      </c>
      <c r="E45" s="584" t="s">
        <v>147</v>
      </c>
      <c r="F45" s="585"/>
      <c r="G45" s="66" t="s">
        <v>274</v>
      </c>
    </row>
    <row r="46" spans="1:12" ht="27.75" customHeight="1" x14ac:dyDescent="0.2">
      <c r="A46" s="69">
        <v>6</v>
      </c>
      <c r="B46" s="541" t="s">
        <v>183</v>
      </c>
      <c r="C46" s="542"/>
      <c r="D46" s="272"/>
      <c r="E46" s="579"/>
      <c r="F46" s="580"/>
      <c r="G46" s="70"/>
      <c r="H46" s="101"/>
    </row>
    <row r="47" spans="1:12" ht="55.5" customHeight="1" x14ac:dyDescent="0.2">
      <c r="A47" s="69">
        <v>7</v>
      </c>
      <c r="B47" s="541" t="s">
        <v>184</v>
      </c>
      <c r="C47" s="542"/>
      <c r="D47" s="272"/>
      <c r="E47" s="579"/>
      <c r="F47" s="580"/>
      <c r="G47" s="70"/>
      <c r="H47" s="101"/>
    </row>
    <row r="48" spans="1:12" ht="45.75" customHeight="1" x14ac:dyDescent="0.2">
      <c r="A48" s="69">
        <v>8</v>
      </c>
      <c r="B48" s="541" t="s">
        <v>185</v>
      </c>
      <c r="C48" s="542"/>
      <c r="D48" s="272"/>
      <c r="E48" s="579"/>
      <c r="F48" s="580"/>
      <c r="G48" s="70"/>
    </row>
    <row r="49" spans="1:8" ht="27.75" customHeight="1" x14ac:dyDescent="0.2">
      <c r="A49" s="69">
        <v>9</v>
      </c>
      <c r="B49" s="541" t="s">
        <v>186</v>
      </c>
      <c r="C49" s="542"/>
      <c r="D49" s="272"/>
      <c r="E49" s="579"/>
      <c r="F49" s="580"/>
      <c r="G49" s="70"/>
    </row>
    <row r="50" spans="1:8" ht="33" customHeight="1" x14ac:dyDescent="0.2">
      <c r="A50" s="69">
        <v>10</v>
      </c>
      <c r="B50" s="541" t="s">
        <v>187</v>
      </c>
      <c r="C50" s="542"/>
      <c r="D50" s="272"/>
      <c r="E50" s="579"/>
      <c r="F50" s="580"/>
      <c r="G50" s="70"/>
    </row>
    <row r="51" spans="1:8" ht="47.25" customHeight="1" x14ac:dyDescent="0.2">
      <c r="A51" s="69">
        <v>11</v>
      </c>
      <c r="B51" s="504" t="s">
        <v>550</v>
      </c>
      <c r="C51" s="504"/>
      <c r="D51" s="272"/>
      <c r="E51" s="579"/>
      <c r="F51" s="580"/>
      <c r="G51" s="70"/>
    </row>
    <row r="53" spans="1:8" x14ac:dyDescent="0.2">
      <c r="A53" s="114" t="str">
        <f>IF(Datenbasis!G22=0,"",Datenbasis!G22)</f>
        <v/>
      </c>
    </row>
    <row r="54" spans="1:8" ht="15" x14ac:dyDescent="0.25">
      <c r="A54" s="575" t="s">
        <v>273</v>
      </c>
      <c r="B54" s="575"/>
      <c r="C54" s="575"/>
      <c r="D54" s="563"/>
      <c r="E54" s="563"/>
      <c r="F54" s="563"/>
      <c r="G54" s="563"/>
    </row>
    <row r="55" spans="1:8" ht="12.75" x14ac:dyDescent="0.2">
      <c r="A55" s="68" t="s">
        <v>124</v>
      </c>
      <c r="B55" s="516" t="s">
        <v>132</v>
      </c>
      <c r="C55" s="510"/>
      <c r="D55" s="68" t="s">
        <v>133</v>
      </c>
      <c r="E55" s="581" t="s">
        <v>147</v>
      </c>
      <c r="F55" s="581"/>
      <c r="G55" s="68" t="s">
        <v>274</v>
      </c>
    </row>
    <row r="56" spans="1:8" ht="32.25" customHeight="1" x14ac:dyDescent="0.2">
      <c r="A56" s="60">
        <v>12</v>
      </c>
      <c r="B56" s="504" t="s">
        <v>292</v>
      </c>
      <c r="C56" s="527"/>
      <c r="D56" s="58"/>
      <c r="E56" s="572"/>
      <c r="F56" s="572"/>
      <c r="G56" s="59"/>
      <c r="H56" s="101"/>
    </row>
    <row r="57" spans="1:8" ht="32.25" customHeight="1" x14ac:dyDescent="0.2">
      <c r="A57" s="60">
        <v>13</v>
      </c>
      <c r="B57" s="504" t="s">
        <v>293</v>
      </c>
      <c r="C57" s="527"/>
      <c r="D57" s="272"/>
      <c r="E57" s="572"/>
      <c r="F57" s="572"/>
      <c r="G57" s="59"/>
      <c r="H57" s="101"/>
    </row>
    <row r="58" spans="1:8" ht="113.25" customHeight="1" x14ac:dyDescent="0.2">
      <c r="A58" s="60">
        <v>14</v>
      </c>
      <c r="B58" s="504" t="s">
        <v>568</v>
      </c>
      <c r="C58" s="527"/>
      <c r="D58" s="272"/>
      <c r="E58" s="572"/>
      <c r="F58" s="572"/>
      <c r="G58" s="59"/>
      <c r="H58" s="101"/>
    </row>
    <row r="59" spans="1:8" ht="32.25" customHeight="1" x14ac:dyDescent="0.2">
      <c r="A59" s="60">
        <v>15</v>
      </c>
      <c r="B59" s="504" t="s">
        <v>294</v>
      </c>
      <c r="C59" s="527"/>
      <c r="D59" s="272"/>
      <c r="E59" s="572"/>
      <c r="F59" s="572"/>
      <c r="G59" s="59"/>
    </row>
  </sheetData>
  <sheetProtection sheet="1" objects="1" scenarios="1" formatCells="0" formatColumns="0" formatRows="0" insertColumns="0" insertRows="0" deleteColumns="0" deleteRows="0" autoFilter="0"/>
  <mergeCells count="40">
    <mergeCell ref="B51:C51"/>
    <mergeCell ref="E51:F51"/>
    <mergeCell ref="B49:C49"/>
    <mergeCell ref="E49:F49"/>
    <mergeCell ref="A54:G54"/>
    <mergeCell ref="B50:C50"/>
    <mergeCell ref="E50:F50"/>
    <mergeCell ref="B55:C55"/>
    <mergeCell ref="E55:F55"/>
    <mergeCell ref="B56:C56"/>
    <mergeCell ref="E56:F56"/>
    <mergeCell ref="B59:C59"/>
    <mergeCell ref="E59:F59"/>
    <mergeCell ref="B57:C57"/>
    <mergeCell ref="E57:F57"/>
    <mergeCell ref="B58:C58"/>
    <mergeCell ref="E58:F58"/>
    <mergeCell ref="B47:C47"/>
    <mergeCell ref="E47:F47"/>
    <mergeCell ref="B48:C48"/>
    <mergeCell ref="E48:F48"/>
    <mergeCell ref="B45:C45"/>
    <mergeCell ref="E45:F45"/>
    <mergeCell ref="B46:C46"/>
    <mergeCell ref="E46:F46"/>
    <mergeCell ref="I34:L35"/>
    <mergeCell ref="E40:F40"/>
    <mergeCell ref="E41:F41"/>
    <mergeCell ref="A44:G44"/>
    <mergeCell ref="A36:G36"/>
    <mergeCell ref="B37:C37"/>
    <mergeCell ref="E37:F37"/>
    <mergeCell ref="B38:C38"/>
    <mergeCell ref="E38:F38"/>
    <mergeCell ref="B39:C39"/>
    <mergeCell ref="E39:F39"/>
    <mergeCell ref="B40:C40"/>
    <mergeCell ref="B41:C41"/>
    <mergeCell ref="B42:C42"/>
    <mergeCell ref="E42:F42"/>
  </mergeCells>
  <conditionalFormatting sqref="A54:H59">
    <cfRule type="expression" dxfId="85" priority="4">
      <formula>$A$53=""</formula>
    </cfRule>
  </conditionalFormatting>
  <conditionalFormatting sqref="D57:D59 D46:D51 D38:D42">
    <cfRule type="expression" dxfId="84" priority="2">
      <formula>D38="x"</formula>
    </cfRule>
    <cfRule type="expression" dxfId="83" priority="3">
      <formula>D38="✓"</formula>
    </cfRule>
  </conditionalFormatting>
  <hyperlinks>
    <hyperlink ref="K2" location="Datenbasis!A1" display="Zurück zu Registerblatt &quot;Datenbasis&quot;"/>
    <hyperlink ref="F34" location="'K - 142'!A9" display="Weiter zu Registerblatt &quot;K - 142&quot;"/>
  </hyperlinks>
  <printOptions horizontalCentered="1" verticalCentered="1"/>
  <pageMargins left="0.39370078740157483" right="0.27559055118110237" top="1.069375" bottom="0.59055118110236227" header="0.51181102362204722" footer="0.51181102362204722"/>
  <pageSetup paperSize="9" scale="46" orientation="landscape" horizontalDpi="4294967292" verticalDpi="4294967292" r:id="rId1"/>
  <headerFooter alignWithMargins="0">
    <oddHeader>&amp;L&amp;"Arial,Fett"Amt für Volksschule&amp;"Arial,Standard"
Finanzen&amp;C &amp;R&amp;G</oddHeader>
  </headerFooter>
  <rowBreaks count="2" manualBreakCount="2">
    <brk id="34" max="7" man="1"/>
    <brk id="51" max="7" man="1"/>
  </rowBreaks>
  <ignoredErrors>
    <ignoredError sqref="B34:E34" unlockedFormula="1"/>
  </ignoredErrors>
  <legacyDrawingHF r:id="rId2"/>
  <extLst>
    <ext xmlns:x14="http://schemas.microsoft.com/office/spreadsheetml/2009/9/main" uri="{78C0D931-6437-407d-A8EE-F0AAD7539E65}">
      <x14:conditionalFormattings>
        <x14:conditionalFormatting xmlns:xm="http://schemas.microsoft.com/office/excel/2006/main">
          <x14:cfRule type="expression" priority="1" id="{E77AEE79-1B5C-4945-8A4F-B527AE508C7B}">
            <xm:f>Datenbasis!$E$22="unwesentlich"</xm:f>
            <x14:dxf>
              <font>
                <color theme="0"/>
              </font>
              <fill>
                <patternFill>
                  <bgColor theme="0"/>
                </patternFill>
              </fill>
              <border>
                <left/>
                <right/>
                <top/>
                <bottom/>
                <vertical/>
                <horizontal/>
              </border>
            </x14:dxf>
          </x14:cfRule>
          <xm:sqref>A36:H39 A42:H51 A40:E41 G40:H41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'Drop Down menu'!$B$1:$B$4</xm:f>
          </x14:formula1>
          <xm:sqref>D56</xm:sqref>
        </x14:dataValidation>
        <x14:dataValidation type="list" allowBlank="1" showInputMessage="1" showErrorMessage="1">
          <x14:formula1>
            <xm:f>'Drop Down menu'!$F$21:$F$24</xm:f>
          </x14:formula1>
          <xm:sqref>D38:D42 D46:D51 D57:D59</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92D050"/>
    <pageSetUpPr fitToPage="1"/>
  </sheetPr>
  <dimension ref="A1:L44"/>
  <sheetViews>
    <sheetView zoomScaleNormal="100" workbookViewId="0">
      <selection activeCell="C7" sqref="C7:D7"/>
    </sheetView>
  </sheetViews>
  <sheetFormatPr baseColWidth="10" defaultColWidth="12" defaultRowHeight="11.25" x14ac:dyDescent="0.2"/>
  <cols>
    <col min="1" max="1" width="14" style="2" customWidth="1"/>
    <col min="2" max="2" width="62.5" style="2" customWidth="1"/>
    <col min="3" max="3" width="9.6640625" style="3" customWidth="1"/>
    <col min="4" max="4" width="19.5" style="4" customWidth="1"/>
    <col min="5" max="5" width="19.5" style="2" customWidth="1"/>
    <col min="6" max="6" width="37.83203125" style="2" customWidth="1"/>
    <col min="7" max="7" width="14.6640625" style="2" customWidth="1"/>
    <col min="8" max="8" width="1.5" style="2" customWidth="1"/>
    <col min="9" max="10" width="9.33203125" style="2" customWidth="1"/>
    <col min="11" max="11" width="35" style="2" customWidth="1"/>
    <col min="12" max="237" width="9.33203125" style="2" customWidth="1"/>
    <col min="238" max="16384" width="12" style="2"/>
  </cols>
  <sheetData>
    <row r="1" spans="1:12" ht="18.75" customHeight="1" x14ac:dyDescent="0.2">
      <c r="A1" s="1"/>
      <c r="E1" s="49" t="s">
        <v>33</v>
      </c>
    </row>
    <row r="2" spans="1:12" ht="15.75" x14ac:dyDescent="0.25">
      <c r="A2" s="5"/>
      <c r="B2" s="6" t="s">
        <v>1</v>
      </c>
      <c r="D2" s="7"/>
      <c r="E2" s="7"/>
      <c r="K2" s="120" t="s">
        <v>262</v>
      </c>
    </row>
    <row r="3" spans="1:12" x14ac:dyDescent="0.2">
      <c r="B3" s="4"/>
    </row>
    <row r="4" spans="1:12" s="8" customFormat="1" x14ac:dyDescent="0.2">
      <c r="A4" s="8" t="s">
        <v>17</v>
      </c>
      <c r="B4" s="9" t="str">
        <f>'B - 100'!$B$4</f>
        <v/>
      </c>
      <c r="C4" s="10"/>
      <c r="D4" s="11" t="s">
        <v>2</v>
      </c>
      <c r="E4" s="20" t="str">
        <f>+'B - 100'!E4</f>
        <v/>
      </c>
    </row>
    <row r="5" spans="1:12" ht="11.25" customHeight="1" x14ac:dyDescent="0.2">
      <c r="B5" s="4"/>
      <c r="K5" s="228"/>
      <c r="L5" s="228"/>
    </row>
    <row r="6" spans="1:12" s="8" customFormat="1" ht="24.75" customHeight="1" x14ac:dyDescent="0.2">
      <c r="A6" s="12" t="s">
        <v>3</v>
      </c>
      <c r="B6" s="21" t="s">
        <v>32</v>
      </c>
      <c r="C6" s="10"/>
      <c r="D6" s="14"/>
      <c r="E6" s="15"/>
      <c r="K6" s="228"/>
      <c r="L6" s="228"/>
    </row>
    <row r="7" spans="1:12" x14ac:dyDescent="0.2">
      <c r="D7" s="16"/>
      <c r="E7" s="17"/>
      <c r="K7" s="228"/>
      <c r="L7" s="228"/>
    </row>
    <row r="8" spans="1:12" ht="21" customHeight="1" x14ac:dyDescent="0.2">
      <c r="A8" s="274" t="s">
        <v>4</v>
      </c>
      <c r="B8" s="275" t="s">
        <v>5</v>
      </c>
      <c r="C8" s="275" t="s">
        <v>6</v>
      </c>
      <c r="D8" s="276" t="s">
        <v>7</v>
      </c>
      <c r="E8" s="277" t="s">
        <v>0</v>
      </c>
    </row>
    <row r="9" spans="1:12" ht="15.95" customHeight="1" x14ac:dyDescent="0.2">
      <c r="A9" s="32"/>
      <c r="B9" s="25"/>
      <c r="C9" s="22"/>
      <c r="D9" s="27"/>
      <c r="E9" s="23"/>
    </row>
    <row r="10" spans="1:12" ht="15.95" customHeight="1" x14ac:dyDescent="0.2">
      <c r="A10" s="33"/>
      <c r="B10" s="25"/>
      <c r="C10" s="22"/>
      <c r="D10" s="24"/>
      <c r="E10" s="24"/>
    </row>
    <row r="11" spans="1:12" ht="15.95" customHeight="1" x14ac:dyDescent="0.2">
      <c r="A11" s="33"/>
      <c r="B11" s="25"/>
      <c r="C11" s="22"/>
      <c r="D11" s="24"/>
      <c r="E11" s="24"/>
    </row>
    <row r="12" spans="1:12" ht="15.95" customHeight="1" x14ac:dyDescent="0.2">
      <c r="A12" s="33"/>
      <c r="B12" s="25"/>
      <c r="C12" s="22"/>
      <c r="D12" s="24"/>
      <c r="E12" s="24"/>
    </row>
    <row r="13" spans="1:12" ht="15.95" customHeight="1" x14ac:dyDescent="0.2">
      <c r="A13" s="33"/>
      <c r="B13" s="25"/>
      <c r="C13" s="22"/>
      <c r="D13" s="24"/>
      <c r="E13" s="24"/>
    </row>
    <row r="14" spans="1:12" ht="15.95" customHeight="1" x14ac:dyDescent="0.2">
      <c r="A14" s="33"/>
      <c r="B14" s="25"/>
      <c r="C14" s="22"/>
      <c r="D14" s="24"/>
      <c r="E14" s="24"/>
    </row>
    <row r="15" spans="1:12" ht="15.95" customHeight="1" x14ac:dyDescent="0.2">
      <c r="A15" s="33"/>
      <c r="B15" s="25"/>
      <c r="C15" s="22"/>
      <c r="D15" s="24"/>
      <c r="E15" s="24"/>
    </row>
    <row r="16" spans="1:12" ht="15.95" customHeight="1" x14ac:dyDescent="0.2">
      <c r="A16" s="33"/>
      <c r="B16" s="25"/>
      <c r="C16" s="22"/>
      <c r="D16" s="24"/>
      <c r="E16" s="24"/>
    </row>
    <row r="17" spans="1:12" ht="15.95" customHeight="1" x14ac:dyDescent="0.2">
      <c r="A17" s="33"/>
      <c r="B17" s="25"/>
      <c r="C17" s="22"/>
      <c r="D17" s="24"/>
      <c r="E17" s="24"/>
    </row>
    <row r="18" spans="1:12" ht="15.95" customHeight="1" x14ac:dyDescent="0.2">
      <c r="A18" s="33"/>
      <c r="B18" s="25"/>
      <c r="C18" s="22"/>
      <c r="D18" s="24"/>
      <c r="E18" s="24"/>
    </row>
    <row r="19" spans="1:12" ht="15.95" customHeight="1" x14ac:dyDescent="0.2">
      <c r="A19" s="33"/>
      <c r="B19" s="25"/>
      <c r="C19" s="22"/>
      <c r="D19" s="24"/>
      <c r="E19" s="24"/>
    </row>
    <row r="20" spans="1:12" ht="15.95" customHeight="1" x14ac:dyDescent="0.2">
      <c r="A20" s="33"/>
      <c r="B20" s="25"/>
      <c r="C20" s="22"/>
      <c r="D20" s="24"/>
      <c r="E20" s="24"/>
    </row>
    <row r="21" spans="1:12" ht="15.95" customHeight="1" x14ac:dyDescent="0.2">
      <c r="A21" s="34"/>
      <c r="B21" s="28" t="s">
        <v>8</v>
      </c>
      <c r="C21" s="29"/>
      <c r="D21" s="30"/>
      <c r="E21" s="30"/>
    </row>
    <row r="22" spans="1:12" ht="15.95" customHeight="1" thickBot="1" x14ac:dyDescent="0.25">
      <c r="A22" s="278"/>
      <c r="B22" s="279" t="str">
        <f>"Total "&amp;B6</f>
        <v>Total 142 - Immaterielle Anlagen</v>
      </c>
      <c r="C22" s="280"/>
      <c r="D22" s="281">
        <f>SUM(D9:D21)</f>
        <v>0</v>
      </c>
      <c r="E22" s="282">
        <f>SUM(E9:E21)</f>
        <v>0</v>
      </c>
      <c r="F22" s="120" t="s">
        <v>323</v>
      </c>
      <c r="H22" s="221"/>
      <c r="I22" s="571" t="s">
        <v>573</v>
      </c>
      <c r="J22" s="571"/>
      <c r="K22" s="571"/>
      <c r="L22" s="571"/>
    </row>
    <row r="23" spans="1:12" ht="12" thickTop="1" x14ac:dyDescent="0.2">
      <c r="I23" s="571"/>
      <c r="J23" s="571"/>
      <c r="K23" s="571"/>
      <c r="L23" s="571"/>
    </row>
    <row r="24" spans="1:12" ht="15" x14ac:dyDescent="0.25">
      <c r="A24" s="421" t="s">
        <v>122</v>
      </c>
      <c r="B24" s="421"/>
      <c r="C24" s="421"/>
      <c r="D24" s="421"/>
      <c r="E24" s="421"/>
      <c r="F24" s="421"/>
      <c r="G24" s="421"/>
    </row>
    <row r="25" spans="1:12" ht="12.75" x14ac:dyDescent="0.2">
      <c r="A25" s="65" t="s">
        <v>124</v>
      </c>
      <c r="B25" s="582" t="s">
        <v>132</v>
      </c>
      <c r="C25" s="583"/>
      <c r="D25" s="66" t="s">
        <v>133</v>
      </c>
      <c r="E25" s="584" t="s">
        <v>147</v>
      </c>
      <c r="F25" s="585"/>
      <c r="G25" s="66" t="s">
        <v>274</v>
      </c>
    </row>
    <row r="26" spans="1:12" ht="37.5" customHeight="1" x14ac:dyDescent="0.2">
      <c r="A26" s="64">
        <v>1</v>
      </c>
      <c r="B26" s="541" t="s">
        <v>714</v>
      </c>
      <c r="C26" s="542"/>
      <c r="D26" s="272"/>
      <c r="E26" s="586"/>
      <c r="F26" s="587"/>
      <c r="G26" s="308"/>
      <c r="H26" s="101"/>
    </row>
    <row r="27" spans="1:12" ht="37.5" customHeight="1" x14ac:dyDescent="0.2">
      <c r="A27" s="64">
        <v>2</v>
      </c>
      <c r="B27" s="541" t="s">
        <v>212</v>
      </c>
      <c r="C27" s="542"/>
      <c r="D27" s="272"/>
      <c r="E27" s="586"/>
      <c r="F27" s="587"/>
      <c r="G27" s="308"/>
      <c r="H27" s="101"/>
    </row>
    <row r="28" spans="1:12" ht="37.5" customHeight="1" x14ac:dyDescent="0.2">
      <c r="A28" s="64">
        <v>3</v>
      </c>
      <c r="B28" s="541" t="s">
        <v>209</v>
      </c>
      <c r="C28" s="542"/>
      <c r="D28" s="272"/>
      <c r="E28" s="586"/>
      <c r="F28" s="587"/>
      <c r="G28" s="308"/>
      <c r="H28" s="101"/>
    </row>
    <row r="29" spans="1:12" ht="37.5" customHeight="1" x14ac:dyDescent="0.2">
      <c r="A29" s="64">
        <v>4</v>
      </c>
      <c r="B29" s="541" t="s">
        <v>210</v>
      </c>
      <c r="C29" s="542"/>
      <c r="D29" s="272"/>
      <c r="E29" s="586"/>
      <c r="F29" s="587"/>
      <c r="G29" s="308"/>
      <c r="H29" s="101"/>
    </row>
    <row r="30" spans="1:12" ht="37.5" customHeight="1" x14ac:dyDescent="0.2">
      <c r="A30" s="64">
        <v>5</v>
      </c>
      <c r="B30" s="541" t="s">
        <v>211</v>
      </c>
      <c r="C30" s="542"/>
      <c r="D30" s="272"/>
      <c r="E30" s="586"/>
      <c r="F30" s="587"/>
      <c r="G30" s="308"/>
    </row>
    <row r="32" spans="1:12" ht="15" x14ac:dyDescent="0.25">
      <c r="A32" s="421" t="s">
        <v>131</v>
      </c>
      <c r="B32" s="421"/>
      <c r="C32" s="421"/>
      <c r="D32" s="421"/>
      <c r="E32" s="421"/>
      <c r="F32" s="421"/>
      <c r="G32" s="421"/>
    </row>
    <row r="33" spans="1:8" ht="12.75" x14ac:dyDescent="0.2">
      <c r="A33" s="65" t="s">
        <v>124</v>
      </c>
      <c r="B33" s="582" t="s">
        <v>132</v>
      </c>
      <c r="C33" s="583"/>
      <c r="D33" s="66" t="s">
        <v>133</v>
      </c>
      <c r="E33" s="584" t="s">
        <v>147</v>
      </c>
      <c r="F33" s="585"/>
      <c r="G33" s="66" t="s">
        <v>274</v>
      </c>
    </row>
    <row r="34" spans="1:8" ht="58.5" customHeight="1" x14ac:dyDescent="0.2">
      <c r="A34" s="69">
        <v>6</v>
      </c>
      <c r="B34" s="541" t="s">
        <v>213</v>
      </c>
      <c r="C34" s="542"/>
      <c r="D34" s="272"/>
      <c r="E34" s="579"/>
      <c r="F34" s="580"/>
      <c r="G34" s="70"/>
      <c r="H34" s="101"/>
    </row>
    <row r="35" spans="1:8" ht="36.75" customHeight="1" x14ac:dyDescent="0.2">
      <c r="A35" s="69">
        <v>7</v>
      </c>
      <c r="B35" s="541" t="s">
        <v>214</v>
      </c>
      <c r="C35" s="542"/>
      <c r="D35" s="272"/>
      <c r="E35" s="579"/>
      <c r="F35" s="580"/>
      <c r="G35" s="70"/>
      <c r="H35" s="101"/>
    </row>
    <row r="36" spans="1:8" ht="36.75" customHeight="1" x14ac:dyDescent="0.2">
      <c r="A36" s="69">
        <v>8</v>
      </c>
      <c r="B36" s="601" t="s">
        <v>215</v>
      </c>
      <c r="C36" s="601"/>
      <c r="D36" s="272"/>
      <c r="E36" s="579"/>
      <c r="F36" s="580"/>
      <c r="G36" s="70"/>
    </row>
    <row r="37" spans="1:8" ht="36.75" customHeight="1" x14ac:dyDescent="0.2">
      <c r="A37" s="69">
        <v>9</v>
      </c>
      <c r="B37" s="599" t="s">
        <v>216</v>
      </c>
      <c r="C37" s="600"/>
      <c r="D37" s="272"/>
      <c r="E37" s="579"/>
      <c r="F37" s="580"/>
      <c r="G37" s="70"/>
    </row>
    <row r="38" spans="1:8" ht="45.75" customHeight="1" x14ac:dyDescent="0.2">
      <c r="A38" s="69">
        <v>10</v>
      </c>
      <c r="B38" s="504" t="s">
        <v>550</v>
      </c>
      <c r="C38" s="504"/>
      <c r="D38" s="272"/>
      <c r="E38" s="579"/>
      <c r="F38" s="580"/>
      <c r="G38" s="70"/>
    </row>
    <row r="40" spans="1:8" x14ac:dyDescent="0.2">
      <c r="A40" s="114" t="str">
        <f>IF(Datenbasis!G23=0,"",Datenbasis!G23)</f>
        <v/>
      </c>
    </row>
    <row r="41" spans="1:8" ht="15" x14ac:dyDescent="0.25">
      <c r="A41" s="575" t="s">
        <v>273</v>
      </c>
      <c r="B41" s="575"/>
      <c r="C41" s="575"/>
      <c r="D41" s="563"/>
      <c r="E41" s="563"/>
      <c r="F41" s="563"/>
      <c r="G41" s="563"/>
    </row>
    <row r="42" spans="1:8" ht="12.75" x14ac:dyDescent="0.2">
      <c r="A42" s="68" t="s">
        <v>124</v>
      </c>
      <c r="B42" s="516" t="s">
        <v>132</v>
      </c>
      <c r="C42" s="510"/>
      <c r="D42" s="68" t="s">
        <v>133</v>
      </c>
      <c r="E42" s="581" t="s">
        <v>147</v>
      </c>
      <c r="F42" s="581"/>
      <c r="G42" s="68" t="s">
        <v>274</v>
      </c>
    </row>
    <row r="43" spans="1:8" ht="18.75" x14ac:dyDescent="0.2">
      <c r="A43" s="60">
        <v>11</v>
      </c>
      <c r="B43" s="504" t="s">
        <v>295</v>
      </c>
      <c r="C43" s="527"/>
      <c r="D43" s="272"/>
      <c r="E43" s="572"/>
      <c r="F43" s="572"/>
      <c r="G43" s="59"/>
    </row>
    <row r="44" spans="1:8" ht="30" customHeight="1" x14ac:dyDescent="0.2">
      <c r="A44" s="60">
        <v>12</v>
      </c>
      <c r="B44" s="504" t="s">
        <v>296</v>
      </c>
      <c r="C44" s="527"/>
      <c r="D44" s="272"/>
      <c r="E44" s="572"/>
      <c r="F44" s="572"/>
      <c r="G44" s="59"/>
    </row>
  </sheetData>
  <sheetProtection formatCells="0" formatColumns="0" formatRows="0" insertColumns="0" insertRows="0" deleteColumns="0" deleteRows="0"/>
  <mergeCells count="34">
    <mergeCell ref="I22:L23"/>
    <mergeCell ref="E28:F28"/>
    <mergeCell ref="E29:F29"/>
    <mergeCell ref="B27:C27"/>
    <mergeCell ref="A24:G24"/>
    <mergeCell ref="B25:C25"/>
    <mergeCell ref="E25:F25"/>
    <mergeCell ref="B26:C26"/>
    <mergeCell ref="E26:F26"/>
    <mergeCell ref="E27:F27"/>
    <mergeCell ref="B28:C28"/>
    <mergeCell ref="B29:C29"/>
    <mergeCell ref="B38:C38"/>
    <mergeCell ref="B37:C37"/>
    <mergeCell ref="B36:C36"/>
    <mergeCell ref="E36:F36"/>
    <mergeCell ref="E37:F37"/>
    <mergeCell ref="E38:F38"/>
    <mergeCell ref="B44:C44"/>
    <mergeCell ref="E44:F44"/>
    <mergeCell ref="A41:G41"/>
    <mergeCell ref="B42:C42"/>
    <mergeCell ref="E42:F42"/>
    <mergeCell ref="B43:C43"/>
    <mergeCell ref="E43:F43"/>
    <mergeCell ref="B30:C30"/>
    <mergeCell ref="A32:G32"/>
    <mergeCell ref="B34:C34"/>
    <mergeCell ref="E34:F34"/>
    <mergeCell ref="B35:C35"/>
    <mergeCell ref="E35:F35"/>
    <mergeCell ref="E30:F30"/>
    <mergeCell ref="B33:C33"/>
    <mergeCell ref="E33:F33"/>
  </mergeCells>
  <conditionalFormatting sqref="A41:H44">
    <cfRule type="expression" dxfId="81" priority="9">
      <formula>$A$40=""</formula>
    </cfRule>
  </conditionalFormatting>
  <conditionalFormatting sqref="D26:D30">
    <cfRule type="expression" dxfId="80" priority="6">
      <formula>D26="x"</formula>
    </cfRule>
    <cfRule type="expression" dxfId="79" priority="7">
      <formula>D26="✓"</formula>
    </cfRule>
  </conditionalFormatting>
  <conditionalFormatting sqref="D34:D38">
    <cfRule type="expression" dxfId="78" priority="4">
      <formula>D34="x"</formula>
    </cfRule>
    <cfRule type="expression" dxfId="77" priority="5">
      <formula>D34="✓"</formula>
    </cfRule>
  </conditionalFormatting>
  <conditionalFormatting sqref="D43:D44">
    <cfRule type="expression" dxfId="76" priority="2">
      <formula>D43="x"</formula>
    </cfRule>
    <cfRule type="expression" dxfId="75" priority="3">
      <formula>D43="✓"</formula>
    </cfRule>
  </conditionalFormatting>
  <hyperlinks>
    <hyperlink ref="K2" location="Datenbasis!A1" display="Zurück zu Registerblatt &quot;Datenbasis&quot;"/>
    <hyperlink ref="F22" location="'L  - 144'!A9" display="Weiter zu Registerblatt &quot;L - 144&quot;"/>
  </hyperlinks>
  <printOptions horizontalCentered="1" verticalCentered="1"/>
  <pageMargins left="0.39370078740157483" right="0.27559055118110237" top="1.0240625000000001" bottom="0.59055118110236227" header="0.51181102362204722" footer="0.51181102362204722"/>
  <pageSetup paperSize="9" scale="57" orientation="landscape" horizontalDpi="4294967292" verticalDpi="4294967292" r:id="rId1"/>
  <headerFooter alignWithMargins="0">
    <oddHeader>&amp;L&amp;"Arial,Fett"Amt für Volksschule&amp;"Arial,Standard"
Finanzen&amp;C &amp;R&amp;G</oddHeader>
  </headerFooter>
  <rowBreaks count="2" manualBreakCount="2">
    <brk id="23" max="7" man="1"/>
    <brk id="38" max="7" man="1"/>
  </rowBreaks>
  <ignoredErrors>
    <ignoredError sqref="B22:E22" unlockedFormula="1"/>
  </ignoredErrors>
  <legacyDrawingHF r:id="rId2"/>
  <extLst>
    <ext xmlns:x14="http://schemas.microsoft.com/office/spreadsheetml/2009/9/main" uri="{78C0D931-6437-407d-A8EE-F0AAD7539E65}">
      <x14:conditionalFormattings>
        <x14:conditionalFormatting xmlns:xm="http://schemas.microsoft.com/office/excel/2006/main">
          <x14:cfRule type="expression" priority="1" id="{4823A824-22F2-4FC2-BBBB-B805C3CF27A9}">
            <xm:f>Datenbasis!$E$23="unwesentlich"</xm:f>
            <x14:dxf>
              <font>
                <color theme="0"/>
              </font>
              <fill>
                <patternFill>
                  <bgColor theme="0"/>
                </patternFill>
              </fill>
              <border>
                <left/>
                <right/>
                <top/>
                <bottom/>
                <vertical/>
                <horizontal/>
              </border>
            </x14:dxf>
          </x14:cfRule>
          <xm:sqref>A24:H27 A30:H38 A28:E29 G28:H29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'Drop Down menu'!$F$21:$F$24</xm:f>
          </x14:formula1>
          <xm:sqref>D26:D30 D34:D38 D43:D44</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92D050"/>
    <pageSetUpPr fitToPage="1"/>
  </sheetPr>
  <dimension ref="A1:L40"/>
  <sheetViews>
    <sheetView zoomScaleNormal="100" workbookViewId="0">
      <selection activeCell="E29" sqref="E29:F29"/>
    </sheetView>
  </sheetViews>
  <sheetFormatPr baseColWidth="10" defaultColWidth="12" defaultRowHeight="11.25" x14ac:dyDescent="0.2"/>
  <cols>
    <col min="1" max="1" width="14" style="2" customWidth="1"/>
    <col min="2" max="2" width="62.5" style="2" customWidth="1"/>
    <col min="3" max="3" width="9.6640625" style="3" customWidth="1"/>
    <col min="4" max="4" width="19.5" style="4" customWidth="1"/>
    <col min="5" max="5" width="19.5" style="2" customWidth="1"/>
    <col min="6" max="6" width="37.83203125" style="2" customWidth="1"/>
    <col min="7" max="7" width="14.6640625" style="2" customWidth="1"/>
    <col min="8" max="8" width="1.1640625" style="2" customWidth="1"/>
    <col min="9" max="10" width="9.33203125" style="2" customWidth="1"/>
    <col min="11" max="11" width="35" style="2" bestFit="1" customWidth="1"/>
    <col min="12" max="237" width="9.33203125" style="2" customWidth="1"/>
    <col min="238" max="16384" width="12" style="2"/>
  </cols>
  <sheetData>
    <row r="1" spans="1:12" ht="18.75" customHeight="1" x14ac:dyDescent="0.2">
      <c r="A1" s="1"/>
      <c r="E1" s="49" t="s">
        <v>36</v>
      </c>
    </row>
    <row r="2" spans="1:12" ht="15.75" x14ac:dyDescent="0.25">
      <c r="A2" s="5"/>
      <c r="B2" s="6" t="s">
        <v>1</v>
      </c>
      <c r="D2" s="7"/>
      <c r="E2" s="7"/>
      <c r="K2" s="120" t="s">
        <v>262</v>
      </c>
    </row>
    <row r="3" spans="1:12" x14ac:dyDescent="0.2">
      <c r="B3" s="4"/>
    </row>
    <row r="4" spans="1:12" s="8" customFormat="1" x14ac:dyDescent="0.2">
      <c r="A4" s="8" t="s">
        <v>17</v>
      </c>
      <c r="B4" s="9" t="str">
        <f>'B - 100'!$B$4</f>
        <v/>
      </c>
      <c r="C4" s="10"/>
      <c r="D4" s="11" t="s">
        <v>2</v>
      </c>
      <c r="E4" s="20" t="str">
        <f>+'B - 100'!E4</f>
        <v/>
      </c>
    </row>
    <row r="5" spans="1:12" ht="11.25" customHeight="1" x14ac:dyDescent="0.2">
      <c r="B5" s="4"/>
      <c r="K5" s="228"/>
      <c r="L5" s="228"/>
    </row>
    <row r="6" spans="1:12" s="8" customFormat="1" ht="24.75" customHeight="1" x14ac:dyDescent="0.2">
      <c r="A6" s="12" t="s">
        <v>3</v>
      </c>
      <c r="B6" s="21" t="s">
        <v>34</v>
      </c>
      <c r="C6" s="10"/>
      <c r="D6" s="14"/>
      <c r="E6" s="15"/>
      <c r="K6" s="228"/>
      <c r="L6" s="228"/>
    </row>
    <row r="7" spans="1:12" x14ac:dyDescent="0.2">
      <c r="D7" s="16"/>
      <c r="E7" s="17"/>
      <c r="K7" s="228"/>
      <c r="L7" s="228"/>
    </row>
    <row r="8" spans="1:12" ht="21" customHeight="1" x14ac:dyDescent="0.2">
      <c r="A8" s="274" t="s">
        <v>4</v>
      </c>
      <c r="B8" s="275" t="s">
        <v>5</v>
      </c>
      <c r="C8" s="275" t="s">
        <v>6</v>
      </c>
      <c r="D8" s="276" t="s">
        <v>7</v>
      </c>
      <c r="E8" s="277" t="s">
        <v>0</v>
      </c>
    </row>
    <row r="9" spans="1:12" ht="15.95" customHeight="1" x14ac:dyDescent="0.2">
      <c r="A9" s="32"/>
      <c r="B9" s="25"/>
      <c r="C9" s="22"/>
      <c r="D9" s="27"/>
      <c r="E9" s="23"/>
    </row>
    <row r="10" spans="1:12" ht="15.95" customHeight="1" x14ac:dyDescent="0.2">
      <c r="A10" s="33"/>
      <c r="B10" s="25"/>
      <c r="C10" s="22"/>
      <c r="D10" s="24"/>
      <c r="E10" s="24"/>
    </row>
    <row r="11" spans="1:12" ht="15.95" customHeight="1" x14ac:dyDescent="0.2">
      <c r="A11" s="33"/>
      <c r="B11" s="25"/>
      <c r="C11" s="22"/>
      <c r="D11" s="24"/>
      <c r="E11" s="24"/>
    </row>
    <row r="12" spans="1:12" ht="15.95" customHeight="1" x14ac:dyDescent="0.2">
      <c r="A12" s="33"/>
      <c r="B12" s="25"/>
      <c r="C12" s="22"/>
      <c r="D12" s="24"/>
      <c r="E12" s="24"/>
    </row>
    <row r="13" spans="1:12" ht="15.95" customHeight="1" x14ac:dyDescent="0.2">
      <c r="A13" s="33"/>
      <c r="B13" s="25"/>
      <c r="C13" s="22"/>
      <c r="D13" s="24"/>
      <c r="E13" s="24"/>
    </row>
    <row r="14" spans="1:12" ht="15.95" customHeight="1" x14ac:dyDescent="0.2">
      <c r="A14" s="33"/>
      <c r="B14" s="25"/>
      <c r="C14" s="22"/>
      <c r="D14" s="24"/>
      <c r="E14" s="24"/>
    </row>
    <row r="15" spans="1:12" ht="15.95" customHeight="1" x14ac:dyDescent="0.2">
      <c r="A15" s="33"/>
      <c r="B15" s="25"/>
      <c r="C15" s="22"/>
      <c r="D15" s="24"/>
      <c r="E15" s="24"/>
    </row>
    <row r="16" spans="1:12" ht="15.95" customHeight="1" x14ac:dyDescent="0.2">
      <c r="A16" s="33"/>
      <c r="B16" s="25"/>
      <c r="C16" s="22"/>
      <c r="D16" s="24"/>
      <c r="E16" s="24"/>
    </row>
    <row r="17" spans="1:12" ht="15.95" customHeight="1" x14ac:dyDescent="0.2">
      <c r="A17" s="33"/>
      <c r="B17" s="25"/>
      <c r="C17" s="22"/>
      <c r="D17" s="24"/>
      <c r="E17" s="24"/>
    </row>
    <row r="18" spans="1:12" ht="15.95" customHeight="1" x14ac:dyDescent="0.2">
      <c r="A18" s="33"/>
      <c r="B18" s="25"/>
      <c r="C18" s="22"/>
      <c r="D18" s="24"/>
      <c r="E18" s="24"/>
    </row>
    <row r="19" spans="1:12" ht="15.95" customHeight="1" x14ac:dyDescent="0.2">
      <c r="A19" s="33"/>
      <c r="B19" s="25"/>
      <c r="C19" s="22"/>
      <c r="D19" s="24"/>
      <c r="E19" s="24"/>
    </row>
    <row r="20" spans="1:12" ht="15.95" customHeight="1" x14ac:dyDescent="0.2">
      <c r="A20" s="33"/>
      <c r="B20" s="25"/>
      <c r="C20" s="22"/>
      <c r="D20" s="24"/>
      <c r="E20" s="24"/>
    </row>
    <row r="21" spans="1:12" ht="15.95" customHeight="1" x14ac:dyDescent="0.2">
      <c r="A21" s="34"/>
      <c r="B21" s="28" t="s">
        <v>8</v>
      </c>
      <c r="C21" s="29"/>
      <c r="D21" s="30"/>
      <c r="E21" s="30"/>
    </row>
    <row r="22" spans="1:12" ht="15.95" customHeight="1" thickBot="1" x14ac:dyDescent="0.25">
      <c r="A22" s="278"/>
      <c r="B22" s="279" t="str">
        <f>"Total "&amp;B6</f>
        <v>Total 144 - Darlehen</v>
      </c>
      <c r="C22" s="280"/>
      <c r="D22" s="281">
        <f>SUM(D9:D21)</f>
        <v>0</v>
      </c>
      <c r="E22" s="282">
        <f>SUM(E9:E21)</f>
        <v>0</v>
      </c>
      <c r="F22" s="120" t="s">
        <v>324</v>
      </c>
      <c r="H22" s="221"/>
      <c r="I22" s="571" t="s">
        <v>573</v>
      </c>
      <c r="J22" s="571"/>
      <c r="K22" s="571"/>
      <c r="L22" s="571"/>
    </row>
    <row r="23" spans="1:12" ht="12" thickTop="1" x14ac:dyDescent="0.2">
      <c r="I23" s="571"/>
      <c r="J23" s="571"/>
      <c r="K23" s="571"/>
      <c r="L23" s="571"/>
    </row>
    <row r="24" spans="1:12" ht="15" x14ac:dyDescent="0.25">
      <c r="A24" s="421" t="s">
        <v>122</v>
      </c>
      <c r="B24" s="421"/>
      <c r="C24" s="421"/>
      <c r="D24" s="421"/>
      <c r="E24" s="421"/>
      <c r="F24" s="421"/>
      <c r="G24" s="421"/>
    </row>
    <row r="25" spans="1:12" ht="12.75" x14ac:dyDescent="0.2">
      <c r="A25" s="65" t="s">
        <v>124</v>
      </c>
      <c r="B25" s="582" t="s">
        <v>132</v>
      </c>
      <c r="C25" s="583"/>
      <c r="D25" s="66" t="s">
        <v>133</v>
      </c>
      <c r="E25" s="584" t="s">
        <v>147</v>
      </c>
      <c r="F25" s="585"/>
      <c r="G25" s="66" t="s">
        <v>274</v>
      </c>
    </row>
    <row r="26" spans="1:12" ht="21.75" customHeight="1" x14ac:dyDescent="0.2">
      <c r="A26" s="64">
        <v>1</v>
      </c>
      <c r="B26" s="541" t="s">
        <v>166</v>
      </c>
      <c r="C26" s="542"/>
      <c r="D26" s="272"/>
      <c r="E26" s="586"/>
      <c r="F26" s="587"/>
      <c r="G26" s="308"/>
      <c r="H26" s="101"/>
    </row>
    <row r="27" spans="1:12" ht="39" customHeight="1" x14ac:dyDescent="0.2">
      <c r="A27" s="64">
        <v>2</v>
      </c>
      <c r="B27" s="541" t="s">
        <v>212</v>
      </c>
      <c r="C27" s="542"/>
      <c r="D27" s="272"/>
      <c r="E27" s="586"/>
      <c r="F27" s="587"/>
      <c r="G27" s="308"/>
      <c r="H27" s="101"/>
    </row>
    <row r="28" spans="1:12" ht="39" customHeight="1" x14ac:dyDescent="0.2">
      <c r="A28" s="64">
        <v>3</v>
      </c>
      <c r="B28" s="541" t="s">
        <v>218</v>
      </c>
      <c r="C28" s="542"/>
      <c r="D28" s="272"/>
      <c r="E28" s="586"/>
      <c r="F28" s="587"/>
      <c r="G28" s="308"/>
      <c r="H28" s="101"/>
    </row>
    <row r="29" spans="1:12" ht="39" customHeight="1" x14ac:dyDescent="0.2">
      <c r="A29" s="64">
        <v>4</v>
      </c>
      <c r="B29" s="541" t="s">
        <v>210</v>
      </c>
      <c r="C29" s="542"/>
      <c r="D29" s="272"/>
      <c r="E29" s="586"/>
      <c r="F29" s="587"/>
      <c r="G29" s="308"/>
      <c r="H29" s="101"/>
    </row>
    <row r="30" spans="1:12" ht="39" customHeight="1" x14ac:dyDescent="0.2">
      <c r="A30" s="64">
        <v>5</v>
      </c>
      <c r="B30" s="541" t="s">
        <v>219</v>
      </c>
      <c r="C30" s="542"/>
      <c r="D30" s="272"/>
      <c r="E30" s="586"/>
      <c r="F30" s="587"/>
      <c r="G30" s="308"/>
      <c r="H30" s="101"/>
    </row>
    <row r="32" spans="1:12" ht="15" x14ac:dyDescent="0.25">
      <c r="A32" s="421" t="s">
        <v>131</v>
      </c>
      <c r="B32" s="421"/>
      <c r="C32" s="421"/>
      <c r="D32" s="421"/>
      <c r="E32" s="421"/>
      <c r="F32" s="421"/>
      <c r="G32" s="421"/>
    </row>
    <row r="33" spans="1:8" ht="12.75" x14ac:dyDescent="0.2">
      <c r="A33" s="65" t="s">
        <v>124</v>
      </c>
      <c r="B33" s="582" t="s">
        <v>132</v>
      </c>
      <c r="C33" s="583"/>
      <c r="D33" s="66" t="s">
        <v>133</v>
      </c>
      <c r="E33" s="584" t="s">
        <v>147</v>
      </c>
      <c r="F33" s="585"/>
      <c r="G33" s="66" t="s">
        <v>274</v>
      </c>
    </row>
    <row r="34" spans="1:8" ht="49.5" customHeight="1" x14ac:dyDescent="0.2">
      <c r="A34" s="69">
        <v>6</v>
      </c>
      <c r="B34" s="504" t="s">
        <v>550</v>
      </c>
      <c r="C34" s="504"/>
      <c r="D34" s="272"/>
      <c r="E34" s="579"/>
      <c r="F34" s="580"/>
      <c r="G34" s="70"/>
    </row>
    <row r="36" spans="1:8" x14ac:dyDescent="0.2">
      <c r="A36" s="114" t="str">
        <f>IF(Datenbasis!G24=0,"",Datenbasis!G24)</f>
        <v/>
      </c>
    </row>
    <row r="37" spans="1:8" ht="15" x14ac:dyDescent="0.25">
      <c r="A37" s="575" t="s">
        <v>273</v>
      </c>
      <c r="B37" s="575"/>
      <c r="C37" s="575"/>
      <c r="D37" s="563"/>
      <c r="E37" s="563"/>
      <c r="F37" s="563"/>
      <c r="G37" s="563"/>
    </row>
    <row r="38" spans="1:8" ht="12.75" x14ac:dyDescent="0.2">
      <c r="A38" s="68" t="s">
        <v>124</v>
      </c>
      <c r="B38" s="516" t="s">
        <v>132</v>
      </c>
      <c r="C38" s="510"/>
      <c r="D38" s="68" t="s">
        <v>133</v>
      </c>
      <c r="E38" s="581" t="s">
        <v>147</v>
      </c>
      <c r="F38" s="581"/>
      <c r="G38" s="68" t="s">
        <v>274</v>
      </c>
    </row>
    <row r="39" spans="1:8" ht="28.5" customHeight="1" x14ac:dyDescent="0.2">
      <c r="A39" s="60">
        <v>7</v>
      </c>
      <c r="B39" s="504" t="s">
        <v>282</v>
      </c>
      <c r="C39" s="527"/>
      <c r="D39" s="272"/>
      <c r="E39" s="572"/>
      <c r="F39" s="572"/>
      <c r="G39" s="59"/>
      <c r="H39" s="101"/>
    </row>
    <row r="40" spans="1:8" ht="18.75" x14ac:dyDescent="0.2">
      <c r="A40" s="60">
        <v>8</v>
      </c>
      <c r="B40" s="504" t="s">
        <v>297</v>
      </c>
      <c r="C40" s="527"/>
      <c r="D40" s="272"/>
      <c r="E40" s="572"/>
      <c r="F40" s="572"/>
      <c r="G40" s="59"/>
      <c r="H40" s="101"/>
    </row>
  </sheetData>
  <sheetProtection sheet="1" objects="1" scenarios="1" formatCells="0" formatColumns="0" formatRows="0" insertColumns="0" insertRows="0" deleteColumns="0" deleteRows="0"/>
  <mergeCells count="26">
    <mergeCell ref="B39:C39"/>
    <mergeCell ref="E39:F39"/>
    <mergeCell ref="B40:C40"/>
    <mergeCell ref="E40:F40"/>
    <mergeCell ref="B27:C27"/>
    <mergeCell ref="E27:F27"/>
    <mergeCell ref="A37:G37"/>
    <mergeCell ref="B38:C38"/>
    <mergeCell ref="E38:F38"/>
    <mergeCell ref="B34:C34"/>
    <mergeCell ref="E34:F34"/>
    <mergeCell ref="B28:C28"/>
    <mergeCell ref="B29:C29"/>
    <mergeCell ref="B30:C30"/>
    <mergeCell ref="E30:F30"/>
    <mergeCell ref="E28:F28"/>
    <mergeCell ref="I22:L23"/>
    <mergeCell ref="E29:F29"/>
    <mergeCell ref="A32:G32"/>
    <mergeCell ref="B33:C33"/>
    <mergeCell ref="E33:F33"/>
    <mergeCell ref="A24:G24"/>
    <mergeCell ref="B25:C25"/>
    <mergeCell ref="E25:F25"/>
    <mergeCell ref="B26:C26"/>
    <mergeCell ref="E26:F26"/>
  </mergeCells>
  <conditionalFormatting sqref="A37:H40">
    <cfRule type="expression" dxfId="73" priority="6">
      <formula>$A$36=""</formula>
    </cfRule>
  </conditionalFormatting>
  <conditionalFormatting sqref="D34 D26:D30">
    <cfRule type="expression" dxfId="72" priority="4">
      <formula>D26="x"</formula>
    </cfRule>
    <cfRule type="expression" dxfId="71" priority="5">
      <formula>D26="✓"</formula>
    </cfRule>
  </conditionalFormatting>
  <conditionalFormatting sqref="D39:D40">
    <cfRule type="expression" dxfId="70" priority="2">
      <formula>D39="x"</formula>
    </cfRule>
    <cfRule type="expression" dxfId="69" priority="3">
      <formula>D39="✓"</formula>
    </cfRule>
  </conditionalFormatting>
  <hyperlinks>
    <hyperlink ref="K2" location="Datenbasis!A1" display="Zurück zu Registerblatt &quot;Datenbasis&quot;"/>
    <hyperlink ref="F22" location="'M  - 145'!A9" display="Weiter zu Registerblatt &quot;M - 145&quot;"/>
  </hyperlinks>
  <printOptions horizontalCentered="1" verticalCentered="1"/>
  <pageMargins left="0.39370078740157483" right="0.27559055118110237" top="0.96968750000000004" bottom="0.59055118110236227" header="0.51181102362204722" footer="0.51181102362204722"/>
  <pageSetup paperSize="9" scale="73" orientation="landscape" horizontalDpi="4294967292" verticalDpi="4294967292" r:id="rId1"/>
  <headerFooter alignWithMargins="0">
    <oddHeader>&amp;L&amp;"Arial,Fett"Amt für Volksschule&amp;"Arial,Standard"
Finanzen&amp;C &amp;R&amp;G</oddHeader>
  </headerFooter>
  <rowBreaks count="1" manualBreakCount="1">
    <brk id="23" max="7" man="1"/>
  </rowBreaks>
  <ignoredErrors>
    <ignoredError sqref="B22:E22" unlockedFormula="1"/>
  </ignoredErrors>
  <legacyDrawingHF r:id="rId2"/>
  <extLst>
    <ext xmlns:x14="http://schemas.microsoft.com/office/spreadsheetml/2009/9/main" uri="{78C0D931-6437-407d-A8EE-F0AAD7539E65}">
      <x14:conditionalFormattings>
        <x14:conditionalFormatting xmlns:xm="http://schemas.microsoft.com/office/excel/2006/main">
          <x14:cfRule type="expression" priority="1" id="{240D740C-162A-430D-931F-05487EBDEB60}">
            <xm:f>Datenbasis!$E$24="unwesentlich"</xm:f>
            <x14:dxf>
              <font>
                <color theme="0"/>
              </font>
              <fill>
                <patternFill>
                  <bgColor theme="0"/>
                </patternFill>
              </fill>
              <border>
                <left/>
                <right/>
                <top/>
                <bottom/>
                <vertical/>
                <horizontal/>
              </border>
            </x14:dxf>
          </x14:cfRule>
          <xm:sqref>A24:H27 A30:H34 A28:E29 G28:H29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'Drop Down menu'!$F$21:$F$24</xm:f>
          </x14:formula1>
          <xm:sqref>D26:D30 D34 D39:D40</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92D050"/>
    <pageSetUpPr fitToPage="1"/>
  </sheetPr>
  <dimension ref="A1:L41"/>
  <sheetViews>
    <sheetView zoomScaleNormal="100" workbookViewId="0">
      <selection activeCell="B29" sqref="B29:C29"/>
    </sheetView>
  </sheetViews>
  <sheetFormatPr baseColWidth="10" defaultColWidth="12" defaultRowHeight="11.25" x14ac:dyDescent="0.2"/>
  <cols>
    <col min="1" max="1" width="14" style="2" customWidth="1"/>
    <col min="2" max="2" width="62.5" style="2" customWidth="1"/>
    <col min="3" max="3" width="9.6640625" style="3" customWidth="1"/>
    <col min="4" max="4" width="19.5" style="4" customWidth="1"/>
    <col min="5" max="5" width="19.5" style="2" customWidth="1"/>
    <col min="6" max="6" width="37.83203125" style="2" customWidth="1"/>
    <col min="7" max="7" width="14.6640625" style="2" customWidth="1"/>
    <col min="8" max="8" width="1.33203125" style="2" customWidth="1"/>
    <col min="9" max="10" width="9.33203125" style="2" customWidth="1"/>
    <col min="11" max="11" width="35" style="2" bestFit="1" customWidth="1"/>
    <col min="12" max="237" width="9.33203125" style="2" customWidth="1"/>
    <col min="238" max="16384" width="12" style="2"/>
  </cols>
  <sheetData>
    <row r="1" spans="1:12" ht="18.75" customHeight="1" x14ac:dyDescent="0.2">
      <c r="A1" s="1"/>
      <c r="E1" s="49" t="s">
        <v>37</v>
      </c>
    </row>
    <row r="2" spans="1:12" ht="15.75" x14ac:dyDescent="0.25">
      <c r="A2" s="5"/>
      <c r="B2" s="6" t="s">
        <v>1</v>
      </c>
      <c r="D2" s="7"/>
      <c r="E2" s="7"/>
      <c r="K2" s="120" t="s">
        <v>262</v>
      </c>
    </row>
    <row r="3" spans="1:12" x14ac:dyDescent="0.2">
      <c r="B3" s="4"/>
    </row>
    <row r="4" spans="1:12" s="8" customFormat="1" x14ac:dyDescent="0.2">
      <c r="A4" s="8" t="s">
        <v>17</v>
      </c>
      <c r="B4" s="9" t="str">
        <f>'B - 100'!$B$4</f>
        <v/>
      </c>
      <c r="C4" s="10"/>
      <c r="D4" s="11" t="s">
        <v>2</v>
      </c>
      <c r="E4" s="20" t="str">
        <f>+'B - 100'!E4</f>
        <v/>
      </c>
    </row>
    <row r="5" spans="1:12" ht="11.25" customHeight="1" x14ac:dyDescent="0.2">
      <c r="B5" s="4"/>
      <c r="K5" s="228"/>
      <c r="L5" s="228"/>
    </row>
    <row r="6" spans="1:12" s="8" customFormat="1" ht="24.75" customHeight="1" x14ac:dyDescent="0.2">
      <c r="A6" s="12" t="s">
        <v>3</v>
      </c>
      <c r="B6" s="21" t="s">
        <v>35</v>
      </c>
      <c r="C6" s="10"/>
      <c r="D6" s="14"/>
      <c r="E6" s="15"/>
      <c r="K6" s="228"/>
      <c r="L6" s="228"/>
    </row>
    <row r="7" spans="1:12" x14ac:dyDescent="0.2">
      <c r="D7" s="16"/>
      <c r="E7" s="17"/>
      <c r="K7" s="228"/>
      <c r="L7" s="228"/>
    </row>
    <row r="8" spans="1:12" ht="21" customHeight="1" x14ac:dyDescent="0.2">
      <c r="A8" s="274" t="s">
        <v>4</v>
      </c>
      <c r="B8" s="275" t="s">
        <v>5</v>
      </c>
      <c r="C8" s="275" t="s">
        <v>6</v>
      </c>
      <c r="D8" s="276" t="s">
        <v>7</v>
      </c>
      <c r="E8" s="277" t="s">
        <v>0</v>
      </c>
    </row>
    <row r="9" spans="1:12" ht="15.95" customHeight="1" x14ac:dyDescent="0.2">
      <c r="A9" s="32"/>
      <c r="B9" s="25"/>
      <c r="C9" s="22"/>
      <c r="D9" s="27"/>
      <c r="E9" s="23"/>
    </row>
    <row r="10" spans="1:12" ht="15.95" customHeight="1" x14ac:dyDescent="0.2">
      <c r="A10" s="33"/>
      <c r="B10" s="25"/>
      <c r="C10" s="22"/>
      <c r="D10" s="24"/>
      <c r="E10" s="24"/>
    </row>
    <row r="11" spans="1:12" ht="15.95" customHeight="1" x14ac:dyDescent="0.2">
      <c r="A11" s="33"/>
      <c r="B11" s="25"/>
      <c r="C11" s="22"/>
      <c r="D11" s="24"/>
      <c r="E11" s="24"/>
    </row>
    <row r="12" spans="1:12" ht="15.95" customHeight="1" x14ac:dyDescent="0.2">
      <c r="A12" s="33"/>
      <c r="B12" s="25"/>
      <c r="C12" s="22"/>
      <c r="D12" s="24"/>
      <c r="E12" s="24"/>
    </row>
    <row r="13" spans="1:12" ht="15.95" customHeight="1" x14ac:dyDescent="0.2">
      <c r="A13" s="33"/>
      <c r="B13" s="25"/>
      <c r="C13" s="22"/>
      <c r="D13" s="24"/>
      <c r="E13" s="24"/>
    </row>
    <row r="14" spans="1:12" ht="15.95" customHeight="1" x14ac:dyDescent="0.2">
      <c r="A14" s="33"/>
      <c r="B14" s="25"/>
      <c r="C14" s="22"/>
      <c r="D14" s="24"/>
      <c r="E14" s="24"/>
    </row>
    <row r="15" spans="1:12" ht="15.95" customHeight="1" x14ac:dyDescent="0.2">
      <c r="A15" s="33"/>
      <c r="B15" s="25"/>
      <c r="C15" s="22"/>
      <c r="D15" s="24"/>
      <c r="E15" s="24"/>
    </row>
    <row r="16" spans="1:12" ht="15.95" customHeight="1" x14ac:dyDescent="0.2">
      <c r="A16" s="33"/>
      <c r="B16" s="25"/>
      <c r="C16" s="22"/>
      <c r="D16" s="24"/>
      <c r="E16" s="24"/>
    </row>
    <row r="17" spans="1:12" ht="15.95" customHeight="1" x14ac:dyDescent="0.2">
      <c r="A17" s="33"/>
      <c r="B17" s="25"/>
      <c r="C17" s="22"/>
      <c r="D17" s="24"/>
      <c r="E17" s="24"/>
    </row>
    <row r="18" spans="1:12" ht="15.95" customHeight="1" x14ac:dyDescent="0.2">
      <c r="A18" s="33"/>
      <c r="B18" s="25"/>
      <c r="C18" s="22"/>
      <c r="D18" s="24"/>
      <c r="E18" s="24"/>
    </row>
    <row r="19" spans="1:12" ht="15.95" customHeight="1" x14ac:dyDescent="0.2">
      <c r="A19" s="33"/>
      <c r="B19" s="25"/>
      <c r="C19" s="22"/>
      <c r="D19" s="24"/>
      <c r="E19" s="24"/>
    </row>
    <row r="20" spans="1:12" ht="15.95" customHeight="1" x14ac:dyDescent="0.2">
      <c r="A20" s="33"/>
      <c r="B20" s="25"/>
      <c r="C20" s="22"/>
      <c r="D20" s="24"/>
      <c r="E20" s="24"/>
    </row>
    <row r="21" spans="1:12" ht="15.95" customHeight="1" x14ac:dyDescent="0.2">
      <c r="A21" s="34"/>
      <c r="B21" s="28" t="s">
        <v>8</v>
      </c>
      <c r="C21" s="29"/>
      <c r="D21" s="30"/>
      <c r="E21" s="30"/>
    </row>
    <row r="22" spans="1:12" ht="15.95" customHeight="1" thickBot="1" x14ac:dyDescent="0.25">
      <c r="A22" s="278"/>
      <c r="B22" s="279" t="str">
        <f>"Total "&amp;B6</f>
        <v>Total 145 - Beteiligungen, Grundkapitalien</v>
      </c>
      <c r="C22" s="280"/>
      <c r="D22" s="281">
        <f>SUM(D9:D21)</f>
        <v>0</v>
      </c>
      <c r="E22" s="282">
        <f>SUM(E9:E21)</f>
        <v>0</v>
      </c>
      <c r="F22" s="120" t="s">
        <v>325</v>
      </c>
      <c r="H22" s="221"/>
      <c r="I22" s="571" t="s">
        <v>573</v>
      </c>
      <c r="J22" s="571"/>
      <c r="K22" s="571"/>
      <c r="L22" s="571"/>
    </row>
    <row r="23" spans="1:12" ht="12" thickTop="1" x14ac:dyDescent="0.2">
      <c r="I23" s="571"/>
      <c r="J23" s="571"/>
      <c r="K23" s="571"/>
      <c r="L23" s="571"/>
    </row>
    <row r="24" spans="1:12" ht="15" x14ac:dyDescent="0.25">
      <c r="A24" s="421" t="s">
        <v>122</v>
      </c>
      <c r="B24" s="421"/>
      <c r="C24" s="421"/>
      <c r="D24" s="421"/>
      <c r="E24" s="421"/>
      <c r="F24" s="421"/>
      <c r="G24" s="421"/>
    </row>
    <row r="25" spans="1:12" ht="12.75" x14ac:dyDescent="0.2">
      <c r="A25" s="65" t="s">
        <v>124</v>
      </c>
      <c r="B25" s="582" t="s">
        <v>132</v>
      </c>
      <c r="C25" s="583"/>
      <c r="D25" s="66" t="s">
        <v>133</v>
      </c>
      <c r="E25" s="584" t="s">
        <v>147</v>
      </c>
      <c r="F25" s="585"/>
      <c r="G25" s="66" t="s">
        <v>274</v>
      </c>
    </row>
    <row r="26" spans="1:12" ht="30.75" customHeight="1" x14ac:dyDescent="0.2">
      <c r="A26" s="64">
        <v>1</v>
      </c>
      <c r="B26" s="541" t="s">
        <v>166</v>
      </c>
      <c r="C26" s="542"/>
      <c r="D26" s="272"/>
      <c r="E26" s="586"/>
      <c r="F26" s="587"/>
      <c r="G26" s="308"/>
      <c r="H26" s="101"/>
    </row>
    <row r="27" spans="1:12" ht="30.75" customHeight="1" x14ac:dyDescent="0.2">
      <c r="A27" s="64">
        <v>2</v>
      </c>
      <c r="B27" s="541" t="s">
        <v>212</v>
      </c>
      <c r="C27" s="542"/>
      <c r="D27" s="272"/>
      <c r="E27" s="586"/>
      <c r="F27" s="587"/>
      <c r="G27" s="308"/>
      <c r="H27" s="101"/>
    </row>
    <row r="28" spans="1:12" ht="30.75" customHeight="1" x14ac:dyDescent="0.2">
      <c r="A28" s="64">
        <v>3</v>
      </c>
      <c r="B28" s="541" t="s">
        <v>220</v>
      </c>
      <c r="C28" s="542"/>
      <c r="D28" s="272"/>
      <c r="E28" s="586"/>
      <c r="F28" s="587"/>
      <c r="G28" s="308"/>
      <c r="H28" s="101"/>
    </row>
    <row r="29" spans="1:12" ht="30.75" customHeight="1" x14ac:dyDescent="0.2">
      <c r="A29" s="64">
        <v>4</v>
      </c>
      <c r="B29" s="541" t="s">
        <v>210</v>
      </c>
      <c r="C29" s="542"/>
      <c r="D29" s="272"/>
      <c r="E29" s="586"/>
      <c r="F29" s="587"/>
      <c r="G29" s="308"/>
      <c r="H29" s="101"/>
    </row>
    <row r="30" spans="1:12" ht="48.75" customHeight="1" x14ac:dyDescent="0.2">
      <c r="A30" s="64">
        <v>5</v>
      </c>
      <c r="B30" s="541" t="s">
        <v>221</v>
      </c>
      <c r="C30" s="542"/>
      <c r="D30" s="272"/>
      <c r="E30" s="586"/>
      <c r="F30" s="587"/>
      <c r="G30" s="308"/>
      <c r="H30" s="101"/>
    </row>
    <row r="31" spans="1:12" ht="42" customHeight="1" x14ac:dyDescent="0.2">
      <c r="A31" s="64">
        <v>6</v>
      </c>
      <c r="B31" s="541" t="s">
        <v>222</v>
      </c>
      <c r="C31" s="542"/>
      <c r="D31" s="272"/>
      <c r="E31" s="586"/>
      <c r="F31" s="587"/>
      <c r="G31" s="308"/>
    </row>
    <row r="33" spans="1:7" ht="15" x14ac:dyDescent="0.25">
      <c r="A33" s="421" t="s">
        <v>131</v>
      </c>
      <c r="B33" s="421"/>
      <c r="C33" s="421"/>
      <c r="D33" s="421"/>
      <c r="E33" s="421"/>
      <c r="F33" s="421"/>
      <c r="G33" s="421"/>
    </row>
    <row r="34" spans="1:7" ht="12.75" x14ac:dyDescent="0.2">
      <c r="A34" s="65" t="s">
        <v>124</v>
      </c>
      <c r="B34" s="582" t="s">
        <v>132</v>
      </c>
      <c r="C34" s="583"/>
      <c r="D34" s="66" t="s">
        <v>133</v>
      </c>
      <c r="E34" s="584" t="s">
        <v>147</v>
      </c>
      <c r="F34" s="585"/>
      <c r="G34" s="66" t="s">
        <v>274</v>
      </c>
    </row>
    <row r="35" spans="1:7" ht="46.5" customHeight="1" x14ac:dyDescent="0.2">
      <c r="A35" s="69">
        <v>7</v>
      </c>
      <c r="B35" s="504" t="s">
        <v>550</v>
      </c>
      <c r="C35" s="504"/>
      <c r="D35" s="272"/>
      <c r="E35" s="579"/>
      <c r="F35" s="580"/>
      <c r="G35" s="70"/>
    </row>
    <row r="37" spans="1:7" x14ac:dyDescent="0.2">
      <c r="A37" s="114" t="str">
        <f>IF(Datenbasis!G25=0,"",Datenbasis!G25)</f>
        <v/>
      </c>
    </row>
    <row r="38" spans="1:7" ht="15" x14ac:dyDescent="0.25">
      <c r="A38" s="575" t="s">
        <v>273</v>
      </c>
      <c r="B38" s="575"/>
      <c r="C38" s="575"/>
      <c r="D38" s="563"/>
      <c r="E38" s="563"/>
      <c r="F38" s="563"/>
      <c r="G38" s="563"/>
    </row>
    <row r="39" spans="1:7" ht="12.75" x14ac:dyDescent="0.2">
      <c r="A39" s="68" t="s">
        <v>124</v>
      </c>
      <c r="B39" s="516" t="s">
        <v>132</v>
      </c>
      <c r="C39" s="510"/>
      <c r="D39" s="68" t="s">
        <v>133</v>
      </c>
      <c r="E39" s="581" t="s">
        <v>147</v>
      </c>
      <c r="F39" s="581"/>
      <c r="G39" s="68" t="s">
        <v>274</v>
      </c>
    </row>
    <row r="40" spans="1:7" ht="27" customHeight="1" x14ac:dyDescent="0.2">
      <c r="A40" s="60">
        <v>7</v>
      </c>
      <c r="B40" s="504" t="s">
        <v>282</v>
      </c>
      <c r="C40" s="527"/>
      <c r="D40" s="272"/>
      <c r="E40" s="572"/>
      <c r="F40" s="572"/>
      <c r="G40" s="59"/>
    </row>
    <row r="41" spans="1:7" ht="18.75" x14ac:dyDescent="0.2">
      <c r="A41" s="60">
        <v>8</v>
      </c>
      <c r="B41" s="504" t="s">
        <v>297</v>
      </c>
      <c r="C41" s="527"/>
      <c r="D41" s="272"/>
      <c r="E41" s="572"/>
      <c r="F41" s="572"/>
      <c r="G41" s="59"/>
    </row>
  </sheetData>
  <sheetProtection sheet="1" objects="1" scenarios="1" formatCells="0" formatColumns="0" formatRows="0" insertColumns="0" insertRows="0" deleteColumns="0" deleteRows="0"/>
  <mergeCells count="28">
    <mergeCell ref="B40:C40"/>
    <mergeCell ref="E40:F40"/>
    <mergeCell ref="B41:C41"/>
    <mergeCell ref="E41:F41"/>
    <mergeCell ref="B27:C27"/>
    <mergeCell ref="E27:F27"/>
    <mergeCell ref="A38:G38"/>
    <mergeCell ref="B39:C39"/>
    <mergeCell ref="E39:F39"/>
    <mergeCell ref="B35:C35"/>
    <mergeCell ref="E35:F35"/>
    <mergeCell ref="B28:C28"/>
    <mergeCell ref="B29:C29"/>
    <mergeCell ref="B30:C30"/>
    <mergeCell ref="E30:F30"/>
    <mergeCell ref="A33:G33"/>
    <mergeCell ref="I22:L23"/>
    <mergeCell ref="E28:F28"/>
    <mergeCell ref="E29:F29"/>
    <mergeCell ref="B34:C34"/>
    <mergeCell ref="E34:F34"/>
    <mergeCell ref="B31:C31"/>
    <mergeCell ref="E31:F31"/>
    <mergeCell ref="A24:G24"/>
    <mergeCell ref="B25:C25"/>
    <mergeCell ref="E25:F25"/>
    <mergeCell ref="B26:C26"/>
    <mergeCell ref="E26:F26"/>
  </mergeCells>
  <conditionalFormatting sqref="A38:H41">
    <cfRule type="expression" dxfId="67" priority="6">
      <formula>$A$37=""</formula>
    </cfRule>
  </conditionalFormatting>
  <conditionalFormatting sqref="D35 D26:D31">
    <cfRule type="expression" dxfId="66" priority="4">
      <formula>D26="x"</formula>
    </cfRule>
    <cfRule type="expression" dxfId="65" priority="5">
      <formula>D26="✓"</formula>
    </cfRule>
  </conditionalFormatting>
  <conditionalFormatting sqref="D40:D41">
    <cfRule type="expression" dxfId="64" priority="2">
      <formula>D40="x"</formula>
    </cfRule>
    <cfRule type="expression" dxfId="63" priority="3">
      <formula>D40="✓"</formula>
    </cfRule>
  </conditionalFormatting>
  <hyperlinks>
    <hyperlink ref="K2" location="Datenbasis!A1" display="Zurück zu Registerblatt &quot;Datenbasis&quot;"/>
    <hyperlink ref="F22" location="'N - 146'!A9" display="Weiter zu Registerblatt &quot;N - 146&quot;"/>
  </hyperlinks>
  <printOptions horizontalCentered="1" verticalCentered="1"/>
  <pageMargins left="0.39370078740157483" right="0.27559055118110237" top="1.0603125" bottom="0.59055118110236227" header="0.51181102362204722" footer="0.51181102362204722"/>
  <pageSetup paperSize="9" scale="69" orientation="landscape" horizontalDpi="4294967292" verticalDpi="4294967292" r:id="rId1"/>
  <headerFooter alignWithMargins="0">
    <oddHeader>&amp;L&amp;"Arial,Fett"Amt für Volksschule&amp;"Arial,Standard"
Finanzen&amp;C &amp;R&amp;G</oddHeader>
  </headerFooter>
  <rowBreaks count="2" manualBreakCount="2">
    <brk id="23" max="7" man="1"/>
    <brk id="35" max="7" man="1"/>
  </rowBreaks>
  <ignoredErrors>
    <ignoredError sqref="B22:E22" unlockedFormula="1"/>
  </ignoredErrors>
  <legacyDrawingHF r:id="rId2"/>
  <extLst>
    <ext xmlns:x14="http://schemas.microsoft.com/office/spreadsheetml/2009/9/main" uri="{78C0D931-6437-407d-A8EE-F0AAD7539E65}">
      <x14:conditionalFormattings>
        <x14:conditionalFormatting xmlns:xm="http://schemas.microsoft.com/office/excel/2006/main">
          <x14:cfRule type="expression" priority="1" id="{5F324C9C-2434-4972-A7D4-12A54323F6CD}">
            <xm:f>Datenbasis!$E$25="unwesentlich"</xm:f>
            <x14:dxf>
              <font>
                <color theme="0"/>
              </font>
              <fill>
                <patternFill>
                  <bgColor theme="0"/>
                </patternFill>
              </fill>
              <border>
                <left/>
                <right/>
                <top/>
                <bottom/>
                <vertical/>
                <horizontal/>
              </border>
            </x14:dxf>
          </x14:cfRule>
          <xm:sqref>A24:H27 A30:H35 A28:E29 G28:H29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'Drop Down menu'!$F$21:$F$24</xm:f>
          </x14:formula1>
          <xm:sqref>D26:D31 D35 D40:D41</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92D050"/>
    <pageSetUpPr fitToPage="1"/>
  </sheetPr>
  <dimension ref="A1:L40"/>
  <sheetViews>
    <sheetView zoomScaleNormal="100" workbookViewId="0">
      <selection activeCell="C7" sqref="C7:D7"/>
    </sheetView>
  </sheetViews>
  <sheetFormatPr baseColWidth="10" defaultColWidth="12" defaultRowHeight="11.25" x14ac:dyDescent="0.2"/>
  <cols>
    <col min="1" max="1" width="14" style="2" customWidth="1"/>
    <col min="2" max="2" width="62.5" style="2" customWidth="1"/>
    <col min="3" max="3" width="9.6640625" style="3" customWidth="1"/>
    <col min="4" max="4" width="19.5" style="4" customWidth="1"/>
    <col min="5" max="5" width="19.5" style="2" customWidth="1"/>
    <col min="6" max="6" width="37.83203125" style="2" customWidth="1"/>
    <col min="7" max="7" width="14.6640625" style="2" customWidth="1"/>
    <col min="8" max="8" width="1.6640625" style="2" customWidth="1"/>
    <col min="9" max="10" width="9.33203125" style="2" customWidth="1"/>
    <col min="11" max="11" width="35" style="2" bestFit="1" customWidth="1"/>
    <col min="12" max="237" width="9.33203125" style="2" customWidth="1"/>
    <col min="238" max="16384" width="12" style="2"/>
  </cols>
  <sheetData>
    <row r="1" spans="1:12" ht="18.75" customHeight="1" x14ac:dyDescent="0.2">
      <c r="A1" s="1"/>
      <c r="E1" s="49" t="s">
        <v>38</v>
      </c>
    </row>
    <row r="2" spans="1:12" ht="15.75" x14ac:dyDescent="0.25">
      <c r="A2" s="5"/>
      <c r="B2" s="6" t="s">
        <v>1</v>
      </c>
      <c r="D2" s="7"/>
      <c r="E2" s="7"/>
      <c r="K2" s="120" t="s">
        <v>262</v>
      </c>
    </row>
    <row r="3" spans="1:12" x14ac:dyDescent="0.2">
      <c r="B3" s="4"/>
    </row>
    <row r="4" spans="1:12" s="8" customFormat="1" x14ac:dyDescent="0.2">
      <c r="A4" s="8" t="s">
        <v>17</v>
      </c>
      <c r="B4" s="9" t="str">
        <f>'B - 100'!$B$4</f>
        <v/>
      </c>
      <c r="C4" s="10"/>
      <c r="D4" s="11" t="s">
        <v>2</v>
      </c>
      <c r="E4" s="20" t="str">
        <f>+'B - 100'!E4</f>
        <v/>
      </c>
    </row>
    <row r="5" spans="1:12" ht="11.25" customHeight="1" x14ac:dyDescent="0.2">
      <c r="B5" s="4"/>
      <c r="K5" s="228"/>
      <c r="L5" s="228"/>
    </row>
    <row r="6" spans="1:12" s="8" customFormat="1" ht="24.75" customHeight="1" x14ac:dyDescent="0.2">
      <c r="A6" s="12" t="s">
        <v>3</v>
      </c>
      <c r="B6" s="21" t="s">
        <v>40</v>
      </c>
      <c r="C6" s="10"/>
      <c r="D6" s="14"/>
      <c r="E6" s="15"/>
      <c r="K6" s="228"/>
      <c r="L6" s="228"/>
    </row>
    <row r="7" spans="1:12" x14ac:dyDescent="0.2">
      <c r="D7" s="16"/>
      <c r="E7" s="17"/>
      <c r="K7" s="228"/>
      <c r="L7" s="228"/>
    </row>
    <row r="8" spans="1:12" ht="21" customHeight="1" x14ac:dyDescent="0.2">
      <c r="A8" s="274" t="s">
        <v>4</v>
      </c>
      <c r="B8" s="275" t="s">
        <v>5</v>
      </c>
      <c r="C8" s="275" t="s">
        <v>6</v>
      </c>
      <c r="D8" s="276" t="s">
        <v>7</v>
      </c>
      <c r="E8" s="277" t="s">
        <v>0</v>
      </c>
    </row>
    <row r="9" spans="1:12" ht="15.95" customHeight="1" x14ac:dyDescent="0.2">
      <c r="A9" s="32"/>
      <c r="B9" s="25"/>
      <c r="C9" s="22"/>
      <c r="D9" s="27"/>
      <c r="E9" s="23"/>
    </row>
    <row r="10" spans="1:12" ht="15.95" customHeight="1" x14ac:dyDescent="0.2">
      <c r="A10" s="33"/>
      <c r="B10" s="25"/>
      <c r="C10" s="22"/>
      <c r="D10" s="24"/>
      <c r="E10" s="24"/>
    </row>
    <row r="11" spans="1:12" ht="15.95" customHeight="1" x14ac:dyDescent="0.2">
      <c r="A11" s="33"/>
      <c r="B11" s="25"/>
      <c r="C11" s="22"/>
      <c r="D11" s="24"/>
      <c r="E11" s="24"/>
    </row>
    <row r="12" spans="1:12" ht="15.95" customHeight="1" x14ac:dyDescent="0.2">
      <c r="A12" s="33"/>
      <c r="B12" s="25"/>
      <c r="C12" s="22"/>
      <c r="D12" s="24"/>
      <c r="E12" s="24"/>
    </row>
    <row r="13" spans="1:12" ht="15.95" customHeight="1" x14ac:dyDescent="0.2">
      <c r="A13" s="33"/>
      <c r="B13" s="25"/>
      <c r="C13" s="22"/>
      <c r="D13" s="24"/>
      <c r="E13" s="24"/>
    </row>
    <row r="14" spans="1:12" ht="15.95" customHeight="1" x14ac:dyDescent="0.2">
      <c r="A14" s="33"/>
      <c r="B14" s="25"/>
      <c r="C14" s="22"/>
      <c r="D14" s="24"/>
      <c r="E14" s="24"/>
    </row>
    <row r="15" spans="1:12" ht="15.95" customHeight="1" x14ac:dyDescent="0.2">
      <c r="A15" s="33"/>
      <c r="B15" s="25"/>
      <c r="C15" s="22"/>
      <c r="D15" s="24"/>
      <c r="E15" s="24"/>
    </row>
    <row r="16" spans="1:12" ht="15.95" customHeight="1" x14ac:dyDescent="0.2">
      <c r="A16" s="33"/>
      <c r="B16" s="25"/>
      <c r="C16" s="22"/>
      <c r="D16" s="24"/>
      <c r="E16" s="24"/>
    </row>
    <row r="17" spans="1:12" ht="15.95" customHeight="1" x14ac:dyDescent="0.2">
      <c r="A17" s="33"/>
      <c r="B17" s="25"/>
      <c r="C17" s="22"/>
      <c r="D17" s="24"/>
      <c r="E17" s="24"/>
    </row>
    <row r="18" spans="1:12" ht="15.95" customHeight="1" x14ac:dyDescent="0.2">
      <c r="A18" s="33"/>
      <c r="B18" s="25"/>
      <c r="C18" s="22"/>
      <c r="D18" s="24"/>
      <c r="E18" s="24"/>
    </row>
    <row r="19" spans="1:12" ht="15.95" customHeight="1" x14ac:dyDescent="0.2">
      <c r="A19" s="33"/>
      <c r="B19" s="25"/>
      <c r="C19" s="22"/>
      <c r="D19" s="24"/>
      <c r="E19" s="24"/>
    </row>
    <row r="20" spans="1:12" ht="15.95" customHeight="1" x14ac:dyDescent="0.2">
      <c r="A20" s="33"/>
      <c r="B20" s="25"/>
      <c r="C20" s="22"/>
      <c r="D20" s="24"/>
      <c r="E20" s="24"/>
    </row>
    <row r="21" spans="1:12" ht="15.95" customHeight="1" x14ac:dyDescent="0.2">
      <c r="A21" s="34"/>
      <c r="B21" s="28" t="s">
        <v>8</v>
      </c>
      <c r="C21" s="29"/>
      <c r="D21" s="30"/>
      <c r="E21" s="30"/>
    </row>
    <row r="22" spans="1:12" ht="15.95" customHeight="1" thickBot="1" x14ac:dyDescent="0.25">
      <c r="A22" s="278"/>
      <c r="B22" s="279" t="str">
        <f>"Total "&amp;B6</f>
        <v>Total 146 - Investitionsbeiträge</v>
      </c>
      <c r="C22" s="280"/>
      <c r="D22" s="281">
        <f>SUM(D9:D21)</f>
        <v>0</v>
      </c>
      <c r="E22" s="282">
        <f>SUM(E9:E21)</f>
        <v>0</v>
      </c>
      <c r="F22" s="120" t="s">
        <v>326</v>
      </c>
      <c r="H22" s="221"/>
      <c r="I22" s="571" t="s">
        <v>573</v>
      </c>
      <c r="J22" s="571"/>
      <c r="K22" s="571"/>
      <c r="L22" s="571"/>
    </row>
    <row r="23" spans="1:12" ht="12" thickTop="1" x14ac:dyDescent="0.2">
      <c r="I23" s="571"/>
      <c r="J23" s="571"/>
      <c r="K23" s="571"/>
      <c r="L23" s="571"/>
    </row>
    <row r="24" spans="1:12" ht="15" x14ac:dyDescent="0.25">
      <c r="A24" s="421" t="s">
        <v>122</v>
      </c>
      <c r="B24" s="421"/>
      <c r="C24" s="421"/>
      <c r="D24" s="421"/>
      <c r="E24" s="421"/>
      <c r="F24" s="421"/>
      <c r="G24" s="421"/>
    </row>
    <row r="25" spans="1:12" ht="12.75" x14ac:dyDescent="0.2">
      <c r="A25" s="65" t="s">
        <v>124</v>
      </c>
      <c r="B25" s="582" t="s">
        <v>132</v>
      </c>
      <c r="C25" s="583"/>
      <c r="D25" s="66" t="s">
        <v>133</v>
      </c>
      <c r="E25" s="584" t="s">
        <v>147</v>
      </c>
      <c r="F25" s="585"/>
      <c r="G25" s="66" t="s">
        <v>274</v>
      </c>
    </row>
    <row r="26" spans="1:12" ht="32.25" customHeight="1" x14ac:dyDescent="0.2">
      <c r="A26" s="64">
        <v>1</v>
      </c>
      <c r="B26" s="541" t="s">
        <v>166</v>
      </c>
      <c r="C26" s="542"/>
      <c r="D26" s="272"/>
      <c r="E26" s="586"/>
      <c r="F26" s="587"/>
      <c r="G26" s="308"/>
      <c r="H26" s="101"/>
    </row>
    <row r="27" spans="1:12" ht="32.25" customHeight="1" x14ac:dyDescent="0.2">
      <c r="A27" s="64">
        <v>2</v>
      </c>
      <c r="B27" s="541" t="s">
        <v>212</v>
      </c>
      <c r="C27" s="542"/>
      <c r="D27" s="272"/>
      <c r="E27" s="586"/>
      <c r="F27" s="587"/>
      <c r="G27" s="308"/>
      <c r="H27" s="101"/>
    </row>
    <row r="28" spans="1:12" ht="32.25" customHeight="1" x14ac:dyDescent="0.2">
      <c r="A28" s="64">
        <v>3</v>
      </c>
      <c r="B28" s="541" t="s">
        <v>218</v>
      </c>
      <c r="C28" s="542"/>
      <c r="D28" s="272"/>
      <c r="E28" s="586"/>
      <c r="F28" s="587"/>
      <c r="G28" s="308"/>
      <c r="H28" s="101"/>
    </row>
    <row r="29" spans="1:12" ht="32.25" customHeight="1" x14ac:dyDescent="0.2">
      <c r="A29" s="64">
        <v>4</v>
      </c>
      <c r="B29" s="541" t="s">
        <v>210</v>
      </c>
      <c r="C29" s="542"/>
      <c r="D29" s="272"/>
      <c r="E29" s="586"/>
      <c r="F29" s="587"/>
      <c r="G29" s="308"/>
      <c r="H29" s="101"/>
    </row>
    <row r="31" spans="1:12" ht="15" x14ac:dyDescent="0.25">
      <c r="A31" s="421" t="s">
        <v>131</v>
      </c>
      <c r="B31" s="421"/>
      <c r="C31" s="421"/>
      <c r="D31" s="421"/>
      <c r="E31" s="421"/>
      <c r="F31" s="421"/>
      <c r="G31" s="421"/>
    </row>
    <row r="32" spans="1:12" ht="12.75" x14ac:dyDescent="0.2">
      <c r="A32" s="65" t="s">
        <v>124</v>
      </c>
      <c r="B32" s="582" t="s">
        <v>132</v>
      </c>
      <c r="C32" s="583"/>
      <c r="D32" s="66" t="s">
        <v>133</v>
      </c>
      <c r="E32" s="584" t="s">
        <v>147</v>
      </c>
      <c r="F32" s="585"/>
      <c r="G32" s="66" t="s">
        <v>274</v>
      </c>
    </row>
    <row r="33" spans="1:8" ht="62.25" customHeight="1" x14ac:dyDescent="0.2">
      <c r="A33" s="69">
        <v>5</v>
      </c>
      <c r="B33" s="504" t="s">
        <v>223</v>
      </c>
      <c r="C33" s="504"/>
      <c r="D33" s="272"/>
      <c r="E33" s="579"/>
      <c r="F33" s="580"/>
      <c r="G33" s="70"/>
      <c r="H33" s="101"/>
    </row>
    <row r="34" spans="1:8" ht="43.5" customHeight="1" x14ac:dyDescent="0.2">
      <c r="A34" s="69">
        <v>6</v>
      </c>
      <c r="B34" s="504" t="s">
        <v>550</v>
      </c>
      <c r="C34" s="504"/>
      <c r="D34" s="272"/>
      <c r="E34" s="579"/>
      <c r="F34" s="580"/>
      <c r="G34" s="70"/>
    </row>
    <row r="36" spans="1:8" x14ac:dyDescent="0.2">
      <c r="A36" s="114" t="str">
        <f>IF(Datenbasis!G26=0,"",Datenbasis!G26)</f>
        <v/>
      </c>
    </row>
    <row r="37" spans="1:8" ht="15" x14ac:dyDescent="0.25">
      <c r="A37" s="575" t="s">
        <v>273</v>
      </c>
      <c r="B37" s="575"/>
      <c r="C37" s="575"/>
      <c r="D37" s="563"/>
      <c r="E37" s="563"/>
      <c r="F37" s="563"/>
      <c r="G37" s="563"/>
    </row>
    <row r="38" spans="1:8" ht="12.75" x14ac:dyDescent="0.2">
      <c r="A38" s="68" t="s">
        <v>124</v>
      </c>
      <c r="B38" s="516" t="s">
        <v>132</v>
      </c>
      <c r="C38" s="510"/>
      <c r="D38" s="68" t="s">
        <v>133</v>
      </c>
      <c r="E38" s="581" t="s">
        <v>147</v>
      </c>
      <c r="F38" s="581"/>
      <c r="G38" s="68" t="s">
        <v>274</v>
      </c>
    </row>
    <row r="39" spans="1:8" ht="18.75" x14ac:dyDescent="0.2">
      <c r="A39" s="60">
        <v>7</v>
      </c>
      <c r="B39" s="504" t="s">
        <v>295</v>
      </c>
      <c r="C39" s="527"/>
      <c r="D39" s="272"/>
      <c r="E39" s="572"/>
      <c r="F39" s="572"/>
      <c r="G39" s="59"/>
      <c r="H39" s="101"/>
    </row>
    <row r="40" spans="1:8" ht="34.5" customHeight="1" x14ac:dyDescent="0.2">
      <c r="A40" s="60">
        <v>8</v>
      </c>
      <c r="B40" s="504" t="s">
        <v>298</v>
      </c>
      <c r="C40" s="527"/>
      <c r="D40" s="272"/>
      <c r="E40" s="572"/>
      <c r="F40" s="572"/>
      <c r="G40" s="59"/>
      <c r="H40" s="101"/>
    </row>
  </sheetData>
  <sheetProtection sheet="1" objects="1" scenarios="1" formatCells="0" formatColumns="0" formatRows="0" insertColumns="0" insertRows="0" deleteColumns="0" deleteRows="0"/>
  <mergeCells count="26">
    <mergeCell ref="E26:F26"/>
    <mergeCell ref="B27:C27"/>
    <mergeCell ref="E27:F27"/>
    <mergeCell ref="A31:G31"/>
    <mergeCell ref="B33:C33"/>
    <mergeCell ref="E33:F33"/>
    <mergeCell ref="B32:C32"/>
    <mergeCell ref="E32:F32"/>
    <mergeCell ref="E28:F28"/>
    <mergeCell ref="E29:F29"/>
    <mergeCell ref="I22:L23"/>
    <mergeCell ref="B40:C40"/>
    <mergeCell ref="E40:F40"/>
    <mergeCell ref="A37:G37"/>
    <mergeCell ref="B38:C38"/>
    <mergeCell ref="E38:F38"/>
    <mergeCell ref="B39:C39"/>
    <mergeCell ref="E39:F39"/>
    <mergeCell ref="B34:C34"/>
    <mergeCell ref="E34:F34"/>
    <mergeCell ref="B28:C28"/>
    <mergeCell ref="B29:C29"/>
    <mergeCell ref="A24:G24"/>
    <mergeCell ref="B25:C25"/>
    <mergeCell ref="E25:F25"/>
    <mergeCell ref="B26:C26"/>
  </mergeCells>
  <phoneticPr fontId="5" type="noConversion"/>
  <conditionalFormatting sqref="A37:H40">
    <cfRule type="expression" dxfId="61" priority="8">
      <formula>$A$36=""</formula>
    </cfRule>
  </conditionalFormatting>
  <conditionalFormatting sqref="D39:D40">
    <cfRule type="expression" dxfId="60" priority="6">
      <formula>D39="x"</formula>
    </cfRule>
    <cfRule type="expression" dxfId="59" priority="7">
      <formula>D39="✓"</formula>
    </cfRule>
  </conditionalFormatting>
  <conditionalFormatting sqref="D33:D34">
    <cfRule type="expression" dxfId="58" priority="4">
      <formula>D33="x"</formula>
    </cfRule>
    <cfRule type="expression" dxfId="57" priority="5">
      <formula>D33="✓"</formula>
    </cfRule>
  </conditionalFormatting>
  <conditionalFormatting sqref="D26:D29">
    <cfRule type="expression" dxfId="56" priority="2">
      <formula>D26="x"</formula>
    </cfRule>
    <cfRule type="expression" dxfId="55" priority="3">
      <formula>D26="✓"</formula>
    </cfRule>
  </conditionalFormatting>
  <hyperlinks>
    <hyperlink ref="K2" location="Datenbasis!A1" display="Zurück zu Registerblatt &quot;Datenbasis&quot;"/>
    <hyperlink ref="F22" location="'O - 148'!A9" display="Weiter zu Registerblatt &quot;O - 148&quot;"/>
  </hyperlinks>
  <printOptions horizontalCentered="1" verticalCentered="1"/>
  <pageMargins left="0.39370078740157483" right="0.27559055118110237" top="0.84281249999999996" bottom="0.59055118110236227" header="0.51181102362204722" footer="0.51181102362204722"/>
  <pageSetup paperSize="9" scale="74" orientation="landscape" horizontalDpi="4294967292" verticalDpi="4294967292" r:id="rId1"/>
  <headerFooter alignWithMargins="0">
    <oddHeader>&amp;L&amp;"Arial,Fett"Amt für Volksschule&amp;"Arial,Standard"
Finanzen&amp;C &amp;R&amp;G</oddHeader>
  </headerFooter>
  <rowBreaks count="1" manualBreakCount="1">
    <brk id="30" max="7" man="1"/>
  </rowBreaks>
  <ignoredErrors>
    <ignoredError sqref="B22:E22" unlockedFormula="1"/>
  </ignoredErrors>
  <legacyDrawingHF r:id="rId2"/>
  <extLst>
    <ext xmlns:x14="http://schemas.microsoft.com/office/spreadsheetml/2009/9/main" uri="{78C0D931-6437-407d-A8EE-F0AAD7539E65}">
      <x14:conditionalFormattings>
        <x14:conditionalFormatting xmlns:xm="http://schemas.microsoft.com/office/excel/2006/main">
          <x14:cfRule type="expression" priority="1" id="{5E31BE98-EAED-4F2A-8CA1-1121B7104DE6}">
            <xm:f>Datenbasis!$E$26="unwesentlich"</xm:f>
            <x14:dxf>
              <font>
                <color theme="0"/>
              </font>
              <fill>
                <patternFill>
                  <bgColor theme="0"/>
                </patternFill>
              </fill>
              <border>
                <left/>
                <right/>
                <top/>
                <bottom/>
                <vertical/>
                <horizontal/>
              </border>
            </x14:dxf>
          </x14:cfRule>
          <xm:sqref>A24:H27 A30:H34 A28:E29 G28:H29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'Drop Down menu'!$F$21:$F$24</xm:f>
          </x14:formula1>
          <xm:sqref>D39:D40 D33:D34 D26:D29</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rgb="FF92D050"/>
    <pageSetUpPr fitToPage="1"/>
  </sheetPr>
  <dimension ref="A1:L40"/>
  <sheetViews>
    <sheetView zoomScaleNormal="100" workbookViewId="0">
      <selection activeCell="C7" sqref="C7:D7"/>
    </sheetView>
  </sheetViews>
  <sheetFormatPr baseColWidth="10" defaultColWidth="12" defaultRowHeight="11.25" x14ac:dyDescent="0.2"/>
  <cols>
    <col min="1" max="1" width="14" style="2" customWidth="1"/>
    <col min="2" max="2" width="62.5" style="2" customWidth="1"/>
    <col min="3" max="3" width="9.6640625" style="3" customWidth="1"/>
    <col min="4" max="4" width="19.5" style="4" customWidth="1"/>
    <col min="5" max="5" width="19.5" style="2" customWidth="1"/>
    <col min="6" max="6" width="37.83203125" style="2" customWidth="1"/>
    <col min="7" max="7" width="14.6640625" style="2" customWidth="1"/>
    <col min="8" max="8" width="1.83203125" style="2" customWidth="1"/>
    <col min="9" max="10" width="9.33203125" style="2" customWidth="1"/>
    <col min="11" max="11" width="35" style="2" bestFit="1" customWidth="1"/>
    <col min="12" max="237" width="9.33203125" style="2" customWidth="1"/>
    <col min="238" max="16384" width="12" style="2"/>
  </cols>
  <sheetData>
    <row r="1" spans="1:12" ht="18.75" customHeight="1" x14ac:dyDescent="0.2">
      <c r="A1" s="1"/>
      <c r="E1" s="49" t="s">
        <v>39</v>
      </c>
    </row>
    <row r="2" spans="1:12" ht="15.75" x14ac:dyDescent="0.25">
      <c r="A2" s="5"/>
      <c r="B2" s="6" t="s">
        <v>1</v>
      </c>
      <c r="D2" s="7"/>
      <c r="E2" s="7"/>
      <c r="K2" s="120" t="s">
        <v>262</v>
      </c>
    </row>
    <row r="3" spans="1:12" x14ac:dyDescent="0.2">
      <c r="B3" s="4"/>
    </row>
    <row r="4" spans="1:12" s="8" customFormat="1" x14ac:dyDescent="0.2">
      <c r="A4" s="8" t="s">
        <v>17</v>
      </c>
      <c r="B4" s="9" t="str">
        <f>'B - 100'!$B$4</f>
        <v/>
      </c>
      <c r="C4" s="10"/>
      <c r="D4" s="11" t="s">
        <v>2</v>
      </c>
      <c r="E4" s="20" t="str">
        <f>+'B - 100'!E4</f>
        <v/>
      </c>
    </row>
    <row r="5" spans="1:12" ht="11.25" customHeight="1" x14ac:dyDescent="0.2">
      <c r="B5" s="4"/>
      <c r="K5" s="228"/>
      <c r="L5" s="228"/>
    </row>
    <row r="6" spans="1:12" s="8" customFormat="1" ht="24.75" customHeight="1" x14ac:dyDescent="0.2">
      <c r="A6" s="12" t="s">
        <v>3</v>
      </c>
      <c r="B6" s="21" t="s">
        <v>41</v>
      </c>
      <c r="C6" s="10"/>
      <c r="D6" s="14"/>
      <c r="E6" s="15"/>
      <c r="K6" s="228"/>
      <c r="L6" s="228"/>
    </row>
    <row r="7" spans="1:12" x14ac:dyDescent="0.2">
      <c r="D7" s="16"/>
      <c r="E7" s="17"/>
      <c r="K7" s="228"/>
      <c r="L7" s="228"/>
    </row>
    <row r="8" spans="1:12" ht="21" customHeight="1" x14ac:dyDescent="0.2">
      <c r="A8" s="274" t="s">
        <v>4</v>
      </c>
      <c r="B8" s="275" t="s">
        <v>5</v>
      </c>
      <c r="C8" s="275" t="s">
        <v>6</v>
      </c>
      <c r="D8" s="276" t="s">
        <v>7</v>
      </c>
      <c r="E8" s="277" t="s">
        <v>0</v>
      </c>
    </row>
    <row r="9" spans="1:12" ht="15.95" customHeight="1" x14ac:dyDescent="0.2">
      <c r="A9" s="32"/>
      <c r="B9" s="25"/>
      <c r="C9" s="22"/>
      <c r="D9" s="27"/>
      <c r="E9" s="23"/>
    </row>
    <row r="10" spans="1:12" ht="15.95" customHeight="1" x14ac:dyDescent="0.2">
      <c r="A10" s="33"/>
      <c r="B10" s="25"/>
      <c r="C10" s="22"/>
      <c r="D10" s="24"/>
      <c r="E10" s="24"/>
    </row>
    <row r="11" spans="1:12" ht="15.95" customHeight="1" x14ac:dyDescent="0.2">
      <c r="A11" s="33"/>
      <c r="B11" s="25"/>
      <c r="C11" s="22"/>
      <c r="D11" s="24"/>
      <c r="E11" s="24"/>
    </row>
    <row r="12" spans="1:12" ht="15.95" customHeight="1" x14ac:dyDescent="0.2">
      <c r="A12" s="33"/>
      <c r="B12" s="25"/>
      <c r="C12" s="22"/>
      <c r="D12" s="24"/>
      <c r="E12" s="24"/>
    </row>
    <row r="13" spans="1:12" ht="15.95" customHeight="1" x14ac:dyDescent="0.2">
      <c r="A13" s="33"/>
      <c r="B13" s="25"/>
      <c r="C13" s="22"/>
      <c r="D13" s="24"/>
      <c r="E13" s="24"/>
    </row>
    <row r="14" spans="1:12" ht="15.95" customHeight="1" x14ac:dyDescent="0.2">
      <c r="A14" s="33"/>
      <c r="B14" s="25"/>
      <c r="C14" s="22"/>
      <c r="D14" s="24"/>
      <c r="E14" s="24"/>
    </row>
    <row r="15" spans="1:12" ht="15.95" customHeight="1" x14ac:dyDescent="0.2">
      <c r="A15" s="33"/>
      <c r="B15" s="25"/>
      <c r="C15" s="22"/>
      <c r="D15" s="24"/>
      <c r="E15" s="24"/>
    </row>
    <row r="16" spans="1:12" ht="15.95" customHeight="1" x14ac:dyDescent="0.2">
      <c r="A16" s="33"/>
      <c r="B16" s="25"/>
      <c r="C16" s="22"/>
      <c r="D16" s="24"/>
      <c r="E16" s="24"/>
    </row>
    <row r="17" spans="1:12" ht="15.95" customHeight="1" x14ac:dyDescent="0.2">
      <c r="A17" s="33"/>
      <c r="B17" s="25"/>
      <c r="C17" s="22"/>
      <c r="D17" s="24"/>
      <c r="E17" s="24"/>
    </row>
    <row r="18" spans="1:12" ht="15.95" customHeight="1" x14ac:dyDescent="0.2">
      <c r="A18" s="33"/>
      <c r="B18" s="25"/>
      <c r="C18" s="22"/>
      <c r="D18" s="24"/>
      <c r="E18" s="24"/>
    </row>
    <row r="19" spans="1:12" ht="15.95" customHeight="1" x14ac:dyDescent="0.2">
      <c r="A19" s="33"/>
      <c r="B19" s="25"/>
      <c r="C19" s="22"/>
      <c r="D19" s="24"/>
      <c r="E19" s="24"/>
    </row>
    <row r="20" spans="1:12" ht="15.95" customHeight="1" x14ac:dyDescent="0.2">
      <c r="A20" s="33"/>
      <c r="B20" s="25"/>
      <c r="C20" s="22"/>
      <c r="D20" s="24"/>
      <c r="E20" s="24"/>
    </row>
    <row r="21" spans="1:12" ht="15.95" customHeight="1" x14ac:dyDescent="0.2">
      <c r="A21" s="34"/>
      <c r="B21" s="28" t="s">
        <v>8</v>
      </c>
      <c r="C21" s="29"/>
      <c r="D21" s="30"/>
      <c r="E21" s="30"/>
    </row>
    <row r="22" spans="1:12" ht="15.95" customHeight="1" thickBot="1" x14ac:dyDescent="0.25">
      <c r="A22" s="278"/>
      <c r="B22" s="279" t="str">
        <f>"Total "&amp;B6</f>
        <v>Total 148 - Zusätzliche Abschreibungen</v>
      </c>
      <c r="C22" s="280"/>
      <c r="D22" s="281">
        <f>SUM(D9:D21)</f>
        <v>0</v>
      </c>
      <c r="E22" s="282">
        <f>SUM(E9:E21)</f>
        <v>0</v>
      </c>
      <c r="F22" s="120" t="s">
        <v>327</v>
      </c>
      <c r="H22" s="221"/>
      <c r="I22" s="571" t="s">
        <v>573</v>
      </c>
      <c r="J22" s="571"/>
      <c r="K22" s="571"/>
      <c r="L22" s="571"/>
    </row>
    <row r="23" spans="1:12" ht="12" thickTop="1" x14ac:dyDescent="0.2">
      <c r="I23" s="571"/>
      <c r="J23" s="571"/>
      <c r="K23" s="571"/>
      <c r="L23" s="571"/>
    </row>
    <row r="24" spans="1:12" ht="15" x14ac:dyDescent="0.25">
      <c r="A24" s="421" t="s">
        <v>122</v>
      </c>
      <c r="B24" s="421"/>
      <c r="C24" s="421"/>
      <c r="D24" s="421"/>
      <c r="E24" s="421"/>
      <c r="F24" s="421"/>
      <c r="G24" s="421"/>
    </row>
    <row r="25" spans="1:12" ht="12.75" x14ac:dyDescent="0.2">
      <c r="A25" s="65" t="s">
        <v>124</v>
      </c>
      <c r="B25" s="582" t="s">
        <v>132</v>
      </c>
      <c r="C25" s="583"/>
      <c r="D25" s="66" t="s">
        <v>133</v>
      </c>
      <c r="E25" s="584" t="s">
        <v>147</v>
      </c>
      <c r="F25" s="585"/>
      <c r="G25" s="66" t="s">
        <v>274</v>
      </c>
    </row>
    <row r="26" spans="1:12" ht="26.25" customHeight="1" x14ac:dyDescent="0.2">
      <c r="A26" s="64">
        <v>1</v>
      </c>
      <c r="B26" s="541" t="s">
        <v>224</v>
      </c>
      <c r="C26" s="542"/>
      <c r="D26" s="272"/>
      <c r="E26" s="586"/>
      <c r="F26" s="587"/>
      <c r="G26" s="308"/>
      <c r="H26" s="101"/>
    </row>
    <row r="28" spans="1:12" ht="15" x14ac:dyDescent="0.25">
      <c r="A28" s="421" t="s">
        <v>131</v>
      </c>
      <c r="B28" s="421"/>
      <c r="C28" s="421"/>
      <c r="D28" s="421"/>
      <c r="E28" s="421"/>
      <c r="F28" s="421"/>
      <c r="G28" s="421"/>
    </row>
    <row r="29" spans="1:12" ht="12.75" x14ac:dyDescent="0.2">
      <c r="A29" s="65" t="s">
        <v>124</v>
      </c>
      <c r="B29" s="582" t="s">
        <v>132</v>
      </c>
      <c r="C29" s="583"/>
      <c r="D29" s="66" t="s">
        <v>133</v>
      </c>
      <c r="E29" s="584" t="s">
        <v>147</v>
      </c>
      <c r="F29" s="585"/>
      <c r="G29" s="66" t="s">
        <v>274</v>
      </c>
    </row>
    <row r="30" spans="1:12" ht="49.5" customHeight="1" x14ac:dyDescent="0.2">
      <c r="A30" s="69">
        <v>2</v>
      </c>
      <c r="B30" s="504" t="s">
        <v>225</v>
      </c>
      <c r="C30" s="504"/>
      <c r="D30" s="272"/>
      <c r="E30" s="579"/>
      <c r="F30" s="580"/>
      <c r="G30" s="70"/>
      <c r="H30" s="101"/>
    </row>
    <row r="31" spans="1:12" ht="49.5" customHeight="1" x14ac:dyDescent="0.2">
      <c r="A31" s="69">
        <v>3</v>
      </c>
      <c r="B31" s="504" t="s">
        <v>226</v>
      </c>
      <c r="C31" s="504"/>
      <c r="D31" s="272"/>
      <c r="E31" s="579"/>
      <c r="F31" s="580"/>
      <c r="G31" s="70"/>
      <c r="H31" s="101"/>
    </row>
    <row r="32" spans="1:12" ht="44.25" customHeight="1" x14ac:dyDescent="0.2">
      <c r="A32" s="69">
        <v>4</v>
      </c>
      <c r="B32" s="504" t="s">
        <v>227</v>
      </c>
      <c r="C32" s="504"/>
      <c r="D32" s="272"/>
      <c r="E32" s="579"/>
      <c r="F32" s="580"/>
      <c r="G32" s="70"/>
      <c r="H32" s="101"/>
    </row>
    <row r="34" spans="1:7" x14ac:dyDescent="0.2">
      <c r="A34" s="114" t="str">
        <f>IF(Datenbasis!G27=0,"",Datenbasis!G27)</f>
        <v/>
      </c>
    </row>
    <row r="35" spans="1:7" ht="15" x14ac:dyDescent="0.25">
      <c r="A35" s="575" t="s">
        <v>273</v>
      </c>
      <c r="B35" s="575"/>
      <c r="C35" s="575"/>
      <c r="D35" s="563"/>
      <c r="E35" s="563"/>
      <c r="F35" s="563"/>
      <c r="G35" s="563"/>
    </row>
    <row r="36" spans="1:7" x14ac:dyDescent="0.2">
      <c r="A36" s="588" t="s">
        <v>299</v>
      </c>
      <c r="B36" s="589"/>
      <c r="C36" s="589"/>
      <c r="D36" s="589"/>
      <c r="E36" s="589"/>
      <c r="F36" s="589"/>
      <c r="G36" s="590"/>
    </row>
    <row r="37" spans="1:7" x14ac:dyDescent="0.2">
      <c r="A37" s="591"/>
      <c r="B37" s="592"/>
      <c r="C37" s="592"/>
      <c r="D37" s="592"/>
      <c r="E37" s="592"/>
      <c r="F37" s="592"/>
      <c r="G37" s="593"/>
    </row>
    <row r="38" spans="1:7" x14ac:dyDescent="0.2">
      <c r="A38" s="591"/>
      <c r="B38" s="592"/>
      <c r="C38" s="592"/>
      <c r="D38" s="592"/>
      <c r="E38" s="592"/>
      <c r="F38" s="592"/>
      <c r="G38" s="593"/>
    </row>
    <row r="39" spans="1:7" x14ac:dyDescent="0.2">
      <c r="A39" s="591"/>
      <c r="B39" s="592"/>
      <c r="C39" s="592"/>
      <c r="D39" s="592"/>
      <c r="E39" s="592"/>
      <c r="F39" s="592"/>
      <c r="G39" s="593"/>
    </row>
    <row r="40" spans="1:7" x14ac:dyDescent="0.2">
      <c r="A40" s="594"/>
      <c r="B40" s="595"/>
      <c r="C40" s="595"/>
      <c r="D40" s="595"/>
      <c r="E40" s="595"/>
      <c r="F40" s="595"/>
      <c r="G40" s="596"/>
    </row>
  </sheetData>
  <sheetProtection sheet="1" objects="1" scenarios="1" formatCells="0" formatColumns="0" formatRows="0" insertColumns="0" insertRows="0" deleteColumns="0" deleteRows="0"/>
  <mergeCells count="17">
    <mergeCell ref="I22:L23"/>
    <mergeCell ref="E31:F31"/>
    <mergeCell ref="A35:G35"/>
    <mergeCell ref="A36:G40"/>
    <mergeCell ref="A24:G24"/>
    <mergeCell ref="B25:C25"/>
    <mergeCell ref="E25:F25"/>
    <mergeCell ref="B26:C26"/>
    <mergeCell ref="E26:F26"/>
    <mergeCell ref="B32:C32"/>
    <mergeCell ref="E32:F32"/>
    <mergeCell ref="B31:C31"/>
    <mergeCell ref="A28:G28"/>
    <mergeCell ref="B29:C29"/>
    <mergeCell ref="E29:F29"/>
    <mergeCell ref="B30:C30"/>
    <mergeCell ref="E30:F30"/>
  </mergeCells>
  <phoneticPr fontId="5" type="noConversion"/>
  <conditionalFormatting sqref="A35:G40">
    <cfRule type="expression" dxfId="53" priority="4">
      <formula>$A$34=""</formula>
    </cfRule>
  </conditionalFormatting>
  <conditionalFormatting sqref="D30:D32 D26">
    <cfRule type="expression" dxfId="52" priority="2">
      <formula>D26="x"</formula>
    </cfRule>
    <cfRule type="expression" dxfId="51" priority="3">
      <formula>D26="✓"</formula>
    </cfRule>
  </conditionalFormatting>
  <hyperlinks>
    <hyperlink ref="K2" location="Datenbasis!A1" display="Zurück zu Registerblatt &quot;Datenbasis&quot;"/>
    <hyperlink ref="F22" location="'P - 200'!A9" display="Weiter zu Registerblatt &quot;P - 200&quot;"/>
  </hyperlinks>
  <printOptions horizontalCentered="1" verticalCentered="1"/>
  <pageMargins left="0.39370078740157483" right="0.27559055118110237" top="0.97875000000000001" bottom="0.59055118110236227" header="0.51181102362204722" footer="0.51181102362204722"/>
  <pageSetup paperSize="9" scale="81" orientation="landscape" horizontalDpi="4294967292" verticalDpi="4294967292" r:id="rId1"/>
  <headerFooter alignWithMargins="0">
    <oddHeader>&amp;L&amp;"Arial,Fett"Amt für Volksschule&amp;"Arial,Standard"
Finanzen&amp;C &amp;R&amp;G</oddHeader>
  </headerFooter>
  <rowBreaks count="1" manualBreakCount="1">
    <brk id="26" max="7" man="1"/>
  </rowBreaks>
  <ignoredErrors>
    <ignoredError sqref="B22:E22" unlockedFormula="1"/>
  </ignoredErrors>
  <legacyDrawingHF r:id="rId2"/>
  <extLst>
    <ext xmlns:x14="http://schemas.microsoft.com/office/spreadsheetml/2009/9/main" uri="{78C0D931-6437-407d-A8EE-F0AAD7539E65}">
      <x14:conditionalFormattings>
        <x14:conditionalFormatting xmlns:xm="http://schemas.microsoft.com/office/excel/2006/main">
          <x14:cfRule type="expression" priority="1" id="{361B9E16-9796-4205-B81E-8F3FDC4497F6}">
            <xm:f>Datenbasis!$E$27="unwesentlich"</xm:f>
            <x14:dxf>
              <font>
                <color theme="0"/>
              </font>
              <fill>
                <patternFill>
                  <fgColor theme="0"/>
                  <bgColor theme="0"/>
                </patternFill>
              </fill>
              <border>
                <left/>
                <right/>
                <top/>
                <bottom/>
                <vertical/>
                <horizontal/>
              </border>
            </x14:dxf>
          </x14:cfRule>
          <xm:sqref>A24:H30 A32:H32 A31:E31 G31:H31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'Drop Down menu'!$F$21:$F$24</xm:f>
          </x14:formula1>
          <xm:sqref>D26 D30:D32</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9"/>
    <pageSetUpPr fitToPage="1"/>
  </sheetPr>
  <dimension ref="A1:L44"/>
  <sheetViews>
    <sheetView zoomScaleNormal="100" workbookViewId="0">
      <selection activeCell="E28" sqref="E28"/>
    </sheetView>
  </sheetViews>
  <sheetFormatPr baseColWidth="10" defaultColWidth="12" defaultRowHeight="11.25" x14ac:dyDescent="0.2"/>
  <cols>
    <col min="1" max="1" width="14" style="2" customWidth="1"/>
    <col min="2" max="2" width="62.5" style="2" customWidth="1"/>
    <col min="3" max="3" width="9.6640625" style="3" customWidth="1"/>
    <col min="4" max="4" width="19.5" style="4" customWidth="1"/>
    <col min="5" max="5" width="19.5" style="2" customWidth="1"/>
    <col min="6" max="6" width="37.83203125" style="2" customWidth="1"/>
    <col min="7" max="7" width="14.6640625" style="2" customWidth="1"/>
    <col min="8" max="8" width="1.6640625" style="2" customWidth="1"/>
    <col min="9" max="10" width="9.33203125" style="2" customWidth="1"/>
    <col min="11" max="11" width="35" style="2" bestFit="1" customWidth="1"/>
    <col min="12" max="237" width="9.33203125" style="2" customWidth="1"/>
    <col min="238" max="16384" width="12" style="2"/>
  </cols>
  <sheetData>
    <row r="1" spans="1:12" ht="18.75" customHeight="1" x14ac:dyDescent="0.2">
      <c r="A1" s="1"/>
      <c r="E1" s="50" t="s">
        <v>42</v>
      </c>
    </row>
    <row r="2" spans="1:12" ht="15.75" x14ac:dyDescent="0.25">
      <c r="A2" s="5"/>
      <c r="B2" s="6" t="s">
        <v>1</v>
      </c>
      <c r="D2" s="7"/>
      <c r="E2" s="7"/>
      <c r="K2" s="120" t="s">
        <v>262</v>
      </c>
    </row>
    <row r="3" spans="1:12" x14ac:dyDescent="0.2">
      <c r="B3" s="4"/>
    </row>
    <row r="4" spans="1:12" s="8" customFormat="1" x14ac:dyDescent="0.2">
      <c r="A4" s="8" t="s">
        <v>17</v>
      </c>
      <c r="B4" s="9" t="str">
        <f>'B - 100'!$B$4</f>
        <v/>
      </c>
      <c r="C4" s="10"/>
      <c r="D4" s="11" t="s">
        <v>2</v>
      </c>
      <c r="E4" s="20" t="str">
        <f>+'B - 100'!E4</f>
        <v/>
      </c>
    </row>
    <row r="5" spans="1:12" ht="11.25" customHeight="1" x14ac:dyDescent="0.2">
      <c r="B5" s="4"/>
      <c r="K5" s="228"/>
      <c r="L5" s="228"/>
    </row>
    <row r="6" spans="1:12" s="8" customFormat="1" ht="24.75" customHeight="1" x14ac:dyDescent="0.2">
      <c r="A6" s="12" t="s">
        <v>3</v>
      </c>
      <c r="B6" s="31" t="s">
        <v>12</v>
      </c>
      <c r="C6" s="10"/>
      <c r="D6" s="14"/>
      <c r="E6" s="15"/>
      <c r="K6" s="228"/>
      <c r="L6" s="228"/>
    </row>
    <row r="7" spans="1:12" x14ac:dyDescent="0.2">
      <c r="D7" s="16"/>
      <c r="E7" s="17"/>
      <c r="K7" s="228"/>
      <c r="L7" s="228"/>
    </row>
    <row r="8" spans="1:12" ht="21" customHeight="1" x14ac:dyDescent="0.2">
      <c r="A8" s="274" t="s">
        <v>4</v>
      </c>
      <c r="B8" s="275" t="s">
        <v>5</v>
      </c>
      <c r="C8" s="275" t="s">
        <v>6</v>
      </c>
      <c r="D8" s="276" t="s">
        <v>7</v>
      </c>
      <c r="E8" s="277" t="s">
        <v>0</v>
      </c>
    </row>
    <row r="9" spans="1:12" ht="15.95" customHeight="1" x14ac:dyDescent="0.2">
      <c r="A9" s="32"/>
      <c r="B9" s="25" t="s">
        <v>727</v>
      </c>
      <c r="C9" s="22"/>
      <c r="D9" s="27"/>
      <c r="E9" s="23"/>
    </row>
    <row r="10" spans="1:12" ht="15.95" customHeight="1" x14ac:dyDescent="0.2">
      <c r="A10" s="33"/>
      <c r="B10" s="25"/>
      <c r="C10" s="22"/>
      <c r="D10" s="24" t="s">
        <v>576</v>
      </c>
      <c r="E10" s="24"/>
    </row>
    <row r="11" spans="1:12" ht="15.95" customHeight="1" x14ac:dyDescent="0.2">
      <c r="A11" s="33"/>
      <c r="B11" s="25"/>
      <c r="C11" s="22"/>
      <c r="D11" s="24"/>
      <c r="E11" s="24"/>
    </row>
    <row r="12" spans="1:12" ht="15.95" customHeight="1" x14ac:dyDescent="0.2">
      <c r="A12" s="33"/>
      <c r="B12" s="25"/>
      <c r="C12" s="22"/>
      <c r="D12" s="24"/>
      <c r="E12" s="24"/>
    </row>
    <row r="13" spans="1:12" ht="15.95" customHeight="1" x14ac:dyDescent="0.2">
      <c r="A13" s="33"/>
      <c r="B13" s="25"/>
      <c r="C13" s="22"/>
      <c r="D13" s="24"/>
      <c r="E13" s="24"/>
    </row>
    <row r="14" spans="1:12" ht="15.95" customHeight="1" x14ac:dyDescent="0.2">
      <c r="A14" s="33"/>
      <c r="B14" s="25"/>
      <c r="C14" s="22"/>
      <c r="D14" s="24"/>
      <c r="E14" s="24"/>
    </row>
    <row r="15" spans="1:12" ht="15.95" customHeight="1" x14ac:dyDescent="0.2">
      <c r="A15" s="33"/>
      <c r="B15" s="25"/>
      <c r="C15" s="22"/>
      <c r="D15" s="24"/>
      <c r="E15" s="24"/>
    </row>
    <row r="16" spans="1:12" ht="15.95" customHeight="1" x14ac:dyDescent="0.2">
      <c r="A16" s="33"/>
      <c r="B16" s="25"/>
      <c r="C16" s="22"/>
      <c r="D16" s="24"/>
      <c r="E16" s="24"/>
    </row>
    <row r="17" spans="1:12" ht="15.95" customHeight="1" x14ac:dyDescent="0.2">
      <c r="A17" s="33"/>
      <c r="B17" s="25"/>
      <c r="C17" s="22"/>
      <c r="D17" s="24"/>
      <c r="E17" s="24"/>
    </row>
    <row r="18" spans="1:12" ht="15.95" customHeight="1" x14ac:dyDescent="0.2">
      <c r="A18" s="33"/>
      <c r="B18" s="25"/>
      <c r="C18" s="22"/>
      <c r="D18" s="24"/>
      <c r="E18" s="24"/>
    </row>
    <row r="19" spans="1:12" ht="15.95" customHeight="1" x14ac:dyDescent="0.2">
      <c r="A19" s="33"/>
      <c r="B19" s="25"/>
      <c r="C19" s="22"/>
      <c r="D19" s="24"/>
      <c r="E19" s="24"/>
    </row>
    <row r="20" spans="1:12" ht="15.95" customHeight="1" x14ac:dyDescent="0.2">
      <c r="A20" s="33"/>
      <c r="B20" s="25"/>
      <c r="C20" s="22"/>
      <c r="D20" s="24"/>
      <c r="E20" s="24"/>
    </row>
    <row r="21" spans="1:12" ht="15.95" customHeight="1" x14ac:dyDescent="0.2">
      <c r="A21" s="34"/>
      <c r="B21" s="28" t="s">
        <v>8</v>
      </c>
      <c r="C21" s="29"/>
      <c r="D21" s="30"/>
      <c r="E21" s="30"/>
    </row>
    <row r="22" spans="1:12" ht="15.95" customHeight="1" thickBot="1" x14ac:dyDescent="0.25">
      <c r="A22" s="283"/>
      <c r="B22" s="284" t="str">
        <f>"Total "&amp;B6</f>
        <v>Total 200 - Laufende Verbindlichkeiten</v>
      </c>
      <c r="C22" s="285"/>
      <c r="D22" s="286">
        <f>SUM(D9:D21)</f>
        <v>0</v>
      </c>
      <c r="E22" s="287">
        <f>SUM(E9:E21)</f>
        <v>0</v>
      </c>
      <c r="F22" s="120" t="s">
        <v>328</v>
      </c>
      <c r="H22" s="221"/>
      <c r="I22" s="571" t="s">
        <v>573</v>
      </c>
      <c r="J22" s="571"/>
      <c r="K22" s="571"/>
      <c r="L22" s="571"/>
    </row>
    <row r="23" spans="1:12" ht="12" thickTop="1" x14ac:dyDescent="0.2">
      <c r="I23" s="571"/>
      <c r="J23" s="571"/>
      <c r="K23" s="571"/>
      <c r="L23" s="571"/>
    </row>
    <row r="24" spans="1:12" ht="15" x14ac:dyDescent="0.25">
      <c r="A24" s="421" t="s">
        <v>122</v>
      </c>
      <c r="B24" s="421"/>
      <c r="C24" s="421"/>
      <c r="D24" s="421"/>
      <c r="E24" s="421"/>
      <c r="F24" s="421"/>
      <c r="G24" s="421"/>
    </row>
    <row r="25" spans="1:12" ht="12.75" x14ac:dyDescent="0.2">
      <c r="A25" s="65" t="s">
        <v>124</v>
      </c>
      <c r="B25" s="582" t="s">
        <v>132</v>
      </c>
      <c r="C25" s="583"/>
      <c r="D25" s="66" t="s">
        <v>133</v>
      </c>
      <c r="E25" s="584" t="s">
        <v>147</v>
      </c>
      <c r="F25" s="585"/>
      <c r="G25" s="66" t="s">
        <v>274</v>
      </c>
    </row>
    <row r="26" spans="1:12" ht="27.75" customHeight="1" x14ac:dyDescent="0.2">
      <c r="A26" s="64">
        <v>1</v>
      </c>
      <c r="B26" s="541" t="s">
        <v>166</v>
      </c>
      <c r="C26" s="542"/>
      <c r="D26" s="272"/>
      <c r="E26" s="586"/>
      <c r="F26" s="587"/>
      <c r="G26" s="308"/>
      <c r="H26" s="101"/>
    </row>
    <row r="27" spans="1:12" ht="39.75" customHeight="1" x14ac:dyDescent="0.2">
      <c r="A27" s="64">
        <v>2</v>
      </c>
      <c r="B27" s="541" t="s">
        <v>228</v>
      </c>
      <c r="C27" s="542"/>
      <c r="D27" s="272"/>
      <c r="E27" s="586"/>
      <c r="F27" s="587"/>
      <c r="G27" s="308"/>
      <c r="H27" s="101"/>
    </row>
    <row r="29" spans="1:12" ht="15" x14ac:dyDescent="0.25">
      <c r="A29" s="421" t="s">
        <v>131</v>
      </c>
      <c r="B29" s="421"/>
      <c r="C29" s="421"/>
      <c r="D29" s="421"/>
      <c r="E29" s="421"/>
      <c r="F29" s="421"/>
      <c r="G29" s="421"/>
    </row>
    <row r="30" spans="1:12" ht="12.75" x14ac:dyDescent="0.2">
      <c r="A30" s="65" t="s">
        <v>124</v>
      </c>
      <c r="B30" s="582" t="s">
        <v>132</v>
      </c>
      <c r="C30" s="583"/>
      <c r="D30" s="66" t="s">
        <v>133</v>
      </c>
      <c r="E30" s="584" t="s">
        <v>147</v>
      </c>
      <c r="F30" s="585"/>
      <c r="G30" s="66" t="s">
        <v>274</v>
      </c>
    </row>
    <row r="31" spans="1:12" ht="18.75" x14ac:dyDescent="0.2">
      <c r="A31" s="69">
        <v>3</v>
      </c>
      <c r="B31" s="504" t="s">
        <v>229</v>
      </c>
      <c r="C31" s="504"/>
      <c r="D31" s="272"/>
      <c r="E31" s="579"/>
      <c r="F31" s="580"/>
      <c r="G31" s="70"/>
      <c r="H31" s="101"/>
    </row>
    <row r="32" spans="1:12" ht="35.25" customHeight="1" x14ac:dyDescent="0.2">
      <c r="A32" s="69">
        <v>4</v>
      </c>
      <c r="B32" s="504" t="s">
        <v>230</v>
      </c>
      <c r="C32" s="504"/>
      <c r="D32" s="272"/>
      <c r="E32" s="579"/>
      <c r="F32" s="580"/>
      <c r="G32" s="70"/>
      <c r="H32" s="101"/>
    </row>
    <row r="33" spans="1:8" ht="41.25" customHeight="1" x14ac:dyDescent="0.2">
      <c r="A33" s="69">
        <v>5</v>
      </c>
      <c r="B33" s="504" t="s">
        <v>231</v>
      </c>
      <c r="C33" s="504"/>
      <c r="D33" s="272"/>
      <c r="E33" s="579"/>
      <c r="F33" s="580"/>
      <c r="G33" s="70"/>
      <c r="H33" s="101"/>
    </row>
    <row r="34" spans="1:8" ht="267" customHeight="1" x14ac:dyDescent="0.2">
      <c r="A34" s="69">
        <v>6</v>
      </c>
      <c r="B34" s="504" t="s">
        <v>232</v>
      </c>
      <c r="C34" s="504"/>
      <c r="D34" s="272"/>
      <c r="E34" s="579"/>
      <c r="F34" s="580"/>
      <c r="G34" s="70"/>
      <c r="H34" s="101"/>
    </row>
    <row r="35" spans="1:8" ht="87.75" customHeight="1" x14ac:dyDescent="0.2">
      <c r="A35" s="69">
        <v>7</v>
      </c>
      <c r="B35" s="504" t="s">
        <v>158</v>
      </c>
      <c r="C35" s="504"/>
      <c r="D35" s="272"/>
      <c r="E35" s="579"/>
      <c r="F35" s="580"/>
      <c r="G35" s="70"/>
    </row>
    <row r="38" spans="1:8" x14ac:dyDescent="0.2">
      <c r="A38" s="114" t="str">
        <f>IF(Datenbasis!G32=0,"",Datenbasis!G32)</f>
        <v/>
      </c>
      <c r="B38" s="114"/>
    </row>
    <row r="39" spans="1:8" ht="15" x14ac:dyDescent="0.25">
      <c r="A39" s="575" t="s">
        <v>273</v>
      </c>
      <c r="B39" s="575"/>
      <c r="C39" s="575"/>
      <c r="D39" s="563"/>
      <c r="E39" s="563"/>
      <c r="F39" s="563"/>
      <c r="G39" s="563"/>
    </row>
    <row r="40" spans="1:8" x14ac:dyDescent="0.2">
      <c r="A40" s="588" t="s">
        <v>301</v>
      </c>
      <c r="B40" s="589"/>
      <c r="C40" s="589"/>
      <c r="D40" s="589"/>
      <c r="E40" s="589"/>
      <c r="F40" s="589"/>
      <c r="G40" s="590"/>
    </row>
    <row r="41" spans="1:8" x14ac:dyDescent="0.2">
      <c r="A41" s="591"/>
      <c r="B41" s="592"/>
      <c r="C41" s="592"/>
      <c r="D41" s="592"/>
      <c r="E41" s="592"/>
      <c r="F41" s="592"/>
      <c r="G41" s="593"/>
    </row>
    <row r="42" spans="1:8" x14ac:dyDescent="0.2">
      <c r="A42" s="591"/>
      <c r="B42" s="592"/>
      <c r="C42" s="592"/>
      <c r="D42" s="592"/>
      <c r="E42" s="592"/>
      <c r="F42" s="592"/>
      <c r="G42" s="593"/>
    </row>
    <row r="43" spans="1:8" x14ac:dyDescent="0.2">
      <c r="A43" s="591"/>
      <c r="B43" s="592"/>
      <c r="C43" s="592"/>
      <c r="D43" s="592"/>
      <c r="E43" s="592"/>
      <c r="F43" s="592"/>
      <c r="G43" s="593"/>
    </row>
    <row r="44" spans="1:8" x14ac:dyDescent="0.2">
      <c r="A44" s="594"/>
      <c r="B44" s="595"/>
      <c r="C44" s="595"/>
      <c r="D44" s="595"/>
      <c r="E44" s="595"/>
      <c r="F44" s="595"/>
      <c r="G44" s="596"/>
    </row>
  </sheetData>
  <sheetProtection sheet="1" objects="1" scenarios="1" formatCells="0" formatColumns="0" formatRows="0" insertColumns="0" insertRows="0" deleteColumns="0" deleteRows="0"/>
  <mergeCells count="23">
    <mergeCell ref="A39:G39"/>
    <mergeCell ref="A40:G44"/>
    <mergeCell ref="B27:C27"/>
    <mergeCell ref="E27:F27"/>
    <mergeCell ref="A24:G24"/>
    <mergeCell ref="B25:C25"/>
    <mergeCell ref="E25:F25"/>
    <mergeCell ref="B26:C26"/>
    <mergeCell ref="E26:F26"/>
    <mergeCell ref="A29:G29"/>
    <mergeCell ref="B30:C30"/>
    <mergeCell ref="E30:F30"/>
    <mergeCell ref="B31:C31"/>
    <mergeCell ref="E31:F31"/>
    <mergeCell ref="B34:C34"/>
    <mergeCell ref="E34:F34"/>
    <mergeCell ref="I22:L23"/>
    <mergeCell ref="B35:C35"/>
    <mergeCell ref="E35:F35"/>
    <mergeCell ref="B32:C32"/>
    <mergeCell ref="E32:F32"/>
    <mergeCell ref="B33:C33"/>
    <mergeCell ref="E33:F33"/>
  </mergeCells>
  <phoneticPr fontId="5" type="noConversion"/>
  <conditionalFormatting sqref="H38:H43">
    <cfRule type="expression" dxfId="49" priority="5">
      <formula>$A$35=""</formula>
    </cfRule>
  </conditionalFormatting>
  <conditionalFormatting sqref="A39:G44">
    <cfRule type="expression" dxfId="48" priority="4">
      <formula>$A$38=""</formula>
    </cfRule>
  </conditionalFormatting>
  <conditionalFormatting sqref="D31:D35 D26:D27">
    <cfRule type="expression" dxfId="47" priority="2">
      <formula>D26="x"</formula>
    </cfRule>
    <cfRule type="expression" dxfId="46" priority="3">
      <formula>D26="✓"</formula>
    </cfRule>
  </conditionalFormatting>
  <hyperlinks>
    <hyperlink ref="K2" location="Datenbasis!A1" display="Zurück zu Registerblatt &quot;Datenbasis&quot;"/>
    <hyperlink ref="F22" location="'Q - 201 '!A9" display="Weiter zu Registerblatt &quot;Q - 201&quot;"/>
  </hyperlinks>
  <pageMargins left="0.59055118110236227" right="0.43307086614173229" top="1.1812499999999999" bottom="0.35433070866141736" header="0.62992125984251968" footer="0.43307086614173229"/>
  <pageSetup paperSize="9" scale="51" orientation="landscape" r:id="rId1"/>
  <headerFooter alignWithMargins="0">
    <oddHeader>&amp;L&amp;"Arial,Fett"Amt für Volksschule&amp;"Arial,Standard"
Finanzen&amp;R&amp;G</oddHeader>
  </headerFooter>
  <rowBreaks count="1" manualBreakCount="1">
    <brk id="28" max="7" man="1"/>
  </rowBreaks>
  <ignoredErrors>
    <ignoredError sqref="B22:E22" unlockedFormula="1"/>
  </ignoredErrors>
  <legacyDrawingHF r:id="rId2"/>
  <extLst>
    <ext xmlns:x14="http://schemas.microsoft.com/office/spreadsheetml/2009/9/main" uri="{78C0D931-6437-407d-A8EE-F0AAD7539E65}">
      <x14:conditionalFormattings>
        <x14:conditionalFormatting xmlns:xm="http://schemas.microsoft.com/office/excel/2006/main">
          <x14:cfRule type="expression" priority="1" id="{FEF075E4-308D-4F5D-8F8C-9C29F13D26F7}">
            <xm:f>Datenbasis!$E$32="unwesentlich"</xm:f>
            <x14:dxf>
              <font>
                <color theme="0"/>
              </font>
              <fill>
                <patternFill>
                  <bgColor theme="0"/>
                </patternFill>
              </fill>
              <border>
                <left/>
                <right/>
                <top/>
                <bottom/>
                <vertical/>
                <horizontal/>
              </border>
            </x14:dxf>
          </x14:cfRule>
          <xm:sqref>A24:H35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'Drop Down menu'!$F$21:$F$24</xm:f>
          </x14:formula1>
          <xm:sqref>D26:D27 D31:D35</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theme="9"/>
    <pageSetUpPr fitToPage="1"/>
  </sheetPr>
  <dimension ref="A1:L40"/>
  <sheetViews>
    <sheetView zoomScaleNormal="100" workbookViewId="0">
      <selection activeCell="C7" sqref="C7:D7"/>
    </sheetView>
  </sheetViews>
  <sheetFormatPr baseColWidth="10" defaultColWidth="12" defaultRowHeight="11.25" x14ac:dyDescent="0.2"/>
  <cols>
    <col min="1" max="1" width="14" style="2" customWidth="1"/>
    <col min="2" max="2" width="62.5" style="2" customWidth="1"/>
    <col min="3" max="3" width="9.6640625" style="3" customWidth="1"/>
    <col min="4" max="4" width="19.5" style="4" customWidth="1"/>
    <col min="5" max="5" width="19.5" style="2" customWidth="1"/>
    <col min="6" max="6" width="37.83203125" style="2" customWidth="1"/>
    <col min="7" max="7" width="14.6640625" style="2" customWidth="1"/>
    <col min="8" max="8" width="1.83203125" style="2" customWidth="1"/>
    <col min="9" max="10" width="9.33203125" style="2" customWidth="1"/>
    <col min="11" max="11" width="35" style="2" bestFit="1" customWidth="1"/>
    <col min="12" max="237" width="9.33203125" style="2" customWidth="1"/>
    <col min="238" max="16384" width="12" style="2"/>
  </cols>
  <sheetData>
    <row r="1" spans="1:12" ht="18.75" customHeight="1" x14ac:dyDescent="0.2">
      <c r="A1" s="1"/>
      <c r="E1" s="50" t="s">
        <v>43</v>
      </c>
    </row>
    <row r="2" spans="1:12" ht="15.75" x14ac:dyDescent="0.25">
      <c r="A2" s="5"/>
      <c r="B2" s="6" t="s">
        <v>1</v>
      </c>
      <c r="D2" s="7"/>
      <c r="E2" s="7"/>
      <c r="K2" s="120" t="s">
        <v>262</v>
      </c>
    </row>
    <row r="3" spans="1:12" x14ac:dyDescent="0.2">
      <c r="B3" s="4"/>
    </row>
    <row r="4" spans="1:12" s="8" customFormat="1" x14ac:dyDescent="0.2">
      <c r="A4" s="8" t="s">
        <v>17</v>
      </c>
      <c r="B4" s="9" t="str">
        <f>'B - 100'!$B$4</f>
        <v/>
      </c>
      <c r="C4" s="10"/>
      <c r="D4" s="11" t="s">
        <v>2</v>
      </c>
      <c r="E4" s="20" t="str">
        <f>+'B - 100'!E4</f>
        <v/>
      </c>
    </row>
    <row r="5" spans="1:12" ht="11.25" customHeight="1" x14ac:dyDescent="0.2">
      <c r="B5" s="4"/>
      <c r="K5" s="228"/>
      <c r="L5" s="228"/>
    </row>
    <row r="6" spans="1:12" s="8" customFormat="1" ht="24.75" customHeight="1" x14ac:dyDescent="0.2">
      <c r="A6" s="12" t="s">
        <v>3</v>
      </c>
      <c r="B6" s="31" t="s">
        <v>13</v>
      </c>
      <c r="C6" s="10"/>
      <c r="D6" s="14"/>
      <c r="E6" s="15"/>
      <c r="K6" s="228"/>
      <c r="L6" s="228"/>
    </row>
    <row r="7" spans="1:12" x14ac:dyDescent="0.2">
      <c r="D7" s="16"/>
      <c r="E7" s="17"/>
      <c r="K7" s="228"/>
      <c r="L7" s="228"/>
    </row>
    <row r="8" spans="1:12" ht="21" customHeight="1" x14ac:dyDescent="0.2">
      <c r="A8" s="274" t="s">
        <v>4</v>
      </c>
      <c r="B8" s="275" t="s">
        <v>5</v>
      </c>
      <c r="C8" s="275" t="s">
        <v>6</v>
      </c>
      <c r="D8" s="276" t="s">
        <v>7</v>
      </c>
      <c r="E8" s="277" t="s">
        <v>0</v>
      </c>
    </row>
    <row r="9" spans="1:12" ht="15.95" customHeight="1" x14ac:dyDescent="0.2">
      <c r="A9" s="32"/>
      <c r="B9" s="25"/>
      <c r="C9" s="22"/>
      <c r="D9" s="27"/>
      <c r="E9" s="23"/>
    </row>
    <row r="10" spans="1:12" ht="15.95" customHeight="1" x14ac:dyDescent="0.2">
      <c r="A10" s="33"/>
      <c r="B10" s="25"/>
      <c r="C10" s="22"/>
      <c r="D10" s="24"/>
      <c r="E10" s="24"/>
    </row>
    <row r="11" spans="1:12" ht="15.95" customHeight="1" x14ac:dyDescent="0.2">
      <c r="A11" s="33"/>
      <c r="B11" s="25"/>
      <c r="C11" s="22"/>
      <c r="D11" s="24"/>
      <c r="E11" s="24"/>
    </row>
    <row r="12" spans="1:12" ht="15.95" customHeight="1" x14ac:dyDescent="0.2">
      <c r="A12" s="33"/>
      <c r="B12" s="25"/>
      <c r="C12" s="22"/>
      <c r="D12" s="24"/>
      <c r="E12" s="24"/>
    </row>
    <row r="13" spans="1:12" ht="15.95" customHeight="1" x14ac:dyDescent="0.2">
      <c r="A13" s="33"/>
      <c r="B13" s="25"/>
      <c r="C13" s="22"/>
      <c r="D13" s="24"/>
      <c r="E13" s="24"/>
    </row>
    <row r="14" spans="1:12" ht="15.95" customHeight="1" x14ac:dyDescent="0.2">
      <c r="A14" s="33"/>
      <c r="B14" s="25"/>
      <c r="C14" s="22"/>
      <c r="D14" s="24"/>
      <c r="E14" s="24"/>
    </row>
    <row r="15" spans="1:12" ht="15.95" customHeight="1" x14ac:dyDescent="0.2">
      <c r="A15" s="33"/>
      <c r="B15" s="25"/>
      <c r="C15" s="22"/>
      <c r="D15" s="24"/>
      <c r="E15" s="24"/>
    </row>
    <row r="16" spans="1:12" ht="15.95" customHeight="1" x14ac:dyDescent="0.2">
      <c r="A16" s="33"/>
      <c r="B16" s="25"/>
      <c r="C16" s="22"/>
      <c r="D16" s="24"/>
      <c r="E16" s="24"/>
    </row>
    <row r="17" spans="1:12" ht="15.95" customHeight="1" x14ac:dyDescent="0.2">
      <c r="A17" s="33"/>
      <c r="B17" s="25"/>
      <c r="C17" s="22"/>
      <c r="D17" s="24"/>
      <c r="E17" s="24"/>
    </row>
    <row r="18" spans="1:12" ht="15.95" customHeight="1" x14ac:dyDescent="0.2">
      <c r="A18" s="33"/>
      <c r="B18" s="25"/>
      <c r="C18" s="22"/>
      <c r="D18" s="24"/>
      <c r="E18" s="24"/>
    </row>
    <row r="19" spans="1:12" ht="15.95" customHeight="1" x14ac:dyDescent="0.2">
      <c r="A19" s="33"/>
      <c r="B19" s="25"/>
      <c r="C19" s="22"/>
      <c r="D19" s="24"/>
      <c r="E19" s="24"/>
    </row>
    <row r="20" spans="1:12" ht="15.95" customHeight="1" x14ac:dyDescent="0.2">
      <c r="A20" s="33"/>
      <c r="B20" s="25"/>
      <c r="C20" s="22"/>
      <c r="D20" s="24"/>
      <c r="E20" s="24"/>
    </row>
    <row r="21" spans="1:12" ht="15.95" customHeight="1" x14ac:dyDescent="0.2">
      <c r="A21" s="34"/>
      <c r="B21" s="28" t="s">
        <v>8</v>
      </c>
      <c r="C21" s="29"/>
      <c r="D21" s="30"/>
      <c r="E21" s="30"/>
    </row>
    <row r="22" spans="1:12" ht="15.95" customHeight="1" thickBot="1" x14ac:dyDescent="0.25">
      <c r="A22" s="283"/>
      <c r="B22" s="284" t="str">
        <f>"Total "&amp;B6</f>
        <v>Total 201 - Kurzfristige Finanzverbindlichkeiten</v>
      </c>
      <c r="C22" s="285"/>
      <c r="D22" s="286">
        <f>SUM(D9:D21)</f>
        <v>0</v>
      </c>
      <c r="E22" s="287">
        <f>SUM(E9:E21)</f>
        <v>0</v>
      </c>
      <c r="F22" s="120" t="s">
        <v>329</v>
      </c>
      <c r="H22" s="221"/>
      <c r="I22" s="571" t="s">
        <v>573</v>
      </c>
      <c r="J22" s="571"/>
      <c r="K22" s="571"/>
      <c r="L22" s="571"/>
    </row>
    <row r="23" spans="1:12" ht="12" thickTop="1" x14ac:dyDescent="0.2">
      <c r="I23" s="571"/>
      <c r="J23" s="571"/>
      <c r="K23" s="571"/>
      <c r="L23" s="571"/>
    </row>
    <row r="24" spans="1:12" ht="15" x14ac:dyDescent="0.25">
      <c r="A24" s="421" t="s">
        <v>122</v>
      </c>
      <c r="B24" s="421"/>
      <c r="C24" s="421"/>
      <c r="D24" s="421"/>
      <c r="E24" s="421"/>
      <c r="F24" s="421"/>
      <c r="G24" s="421"/>
    </row>
    <row r="25" spans="1:12" ht="12.75" x14ac:dyDescent="0.2">
      <c r="A25" s="65" t="s">
        <v>124</v>
      </c>
      <c r="B25" s="582" t="s">
        <v>132</v>
      </c>
      <c r="C25" s="583"/>
      <c r="D25" s="66" t="s">
        <v>133</v>
      </c>
      <c r="E25" s="584" t="s">
        <v>147</v>
      </c>
      <c r="F25" s="585"/>
      <c r="G25" s="66" t="s">
        <v>274</v>
      </c>
    </row>
    <row r="26" spans="1:12" ht="18.75" x14ac:dyDescent="0.2">
      <c r="A26" s="64">
        <v>1</v>
      </c>
      <c r="B26" s="541" t="s">
        <v>233</v>
      </c>
      <c r="C26" s="542"/>
      <c r="D26" s="272"/>
      <c r="E26" s="586"/>
      <c r="F26" s="587"/>
      <c r="G26" s="308"/>
      <c r="H26" s="101"/>
    </row>
    <row r="28" spans="1:12" ht="15" x14ac:dyDescent="0.25">
      <c r="A28" s="421" t="s">
        <v>131</v>
      </c>
      <c r="B28" s="421"/>
      <c r="C28" s="421"/>
      <c r="D28" s="421"/>
      <c r="E28" s="421"/>
      <c r="F28" s="421"/>
      <c r="G28" s="421"/>
    </row>
    <row r="29" spans="1:12" ht="12.75" x14ac:dyDescent="0.2">
      <c r="A29" s="65" t="s">
        <v>124</v>
      </c>
      <c r="B29" s="582" t="s">
        <v>132</v>
      </c>
      <c r="C29" s="583"/>
      <c r="D29" s="66" t="s">
        <v>133</v>
      </c>
      <c r="E29" s="584" t="s">
        <v>147</v>
      </c>
      <c r="F29" s="585"/>
      <c r="G29" s="66" t="s">
        <v>274</v>
      </c>
    </row>
    <row r="30" spans="1:12" ht="47.25" customHeight="1" x14ac:dyDescent="0.2">
      <c r="A30" s="69">
        <v>2</v>
      </c>
      <c r="B30" s="504" t="s">
        <v>234</v>
      </c>
      <c r="C30" s="504"/>
      <c r="D30" s="272"/>
      <c r="E30" s="579"/>
      <c r="F30" s="580"/>
      <c r="G30" s="70"/>
      <c r="H30" s="101"/>
    </row>
    <row r="31" spans="1:12" ht="47.25" customHeight="1" x14ac:dyDescent="0.2">
      <c r="A31" s="69">
        <v>3</v>
      </c>
      <c r="B31" s="504" t="s">
        <v>235</v>
      </c>
      <c r="C31" s="504"/>
      <c r="D31" s="272"/>
      <c r="E31" s="579"/>
      <c r="F31" s="580"/>
      <c r="G31" s="70"/>
      <c r="H31" s="101"/>
    </row>
    <row r="32" spans="1:12" ht="48.75" customHeight="1" x14ac:dyDescent="0.2">
      <c r="A32" s="69">
        <v>4</v>
      </c>
      <c r="B32" s="504" t="s">
        <v>550</v>
      </c>
      <c r="C32" s="504"/>
      <c r="D32" s="272"/>
      <c r="E32" s="579"/>
      <c r="F32" s="580"/>
      <c r="G32" s="70"/>
    </row>
    <row r="34" spans="1:7" x14ac:dyDescent="0.2">
      <c r="A34" s="114" t="str">
        <f>IF(Datenbasis!G33=0,"",Datenbasis!G33)</f>
        <v/>
      </c>
    </row>
    <row r="35" spans="1:7" ht="15" x14ac:dyDescent="0.25">
      <c r="A35" s="575" t="s">
        <v>273</v>
      </c>
      <c r="B35" s="575"/>
      <c r="C35" s="575"/>
      <c r="D35" s="563"/>
      <c r="E35" s="563"/>
      <c r="F35" s="563"/>
      <c r="G35" s="563"/>
    </row>
    <row r="36" spans="1:7" x14ac:dyDescent="0.2">
      <c r="A36" s="588" t="s">
        <v>302</v>
      </c>
      <c r="B36" s="589"/>
      <c r="C36" s="589"/>
      <c r="D36" s="589"/>
      <c r="E36" s="589"/>
      <c r="F36" s="589"/>
      <c r="G36" s="590"/>
    </row>
    <row r="37" spans="1:7" x14ac:dyDescent="0.2">
      <c r="A37" s="591"/>
      <c r="B37" s="592"/>
      <c r="C37" s="592"/>
      <c r="D37" s="592"/>
      <c r="E37" s="592"/>
      <c r="F37" s="592"/>
      <c r="G37" s="593"/>
    </row>
    <row r="38" spans="1:7" x14ac:dyDescent="0.2">
      <c r="A38" s="591"/>
      <c r="B38" s="592"/>
      <c r="C38" s="592"/>
      <c r="D38" s="592"/>
      <c r="E38" s="592"/>
      <c r="F38" s="592"/>
      <c r="G38" s="593"/>
    </row>
    <row r="39" spans="1:7" x14ac:dyDescent="0.2">
      <c r="A39" s="591"/>
      <c r="B39" s="592"/>
      <c r="C39" s="592"/>
      <c r="D39" s="592"/>
      <c r="E39" s="592"/>
      <c r="F39" s="592"/>
      <c r="G39" s="593"/>
    </row>
    <row r="40" spans="1:7" x14ac:dyDescent="0.2">
      <c r="A40" s="594"/>
      <c r="B40" s="595"/>
      <c r="C40" s="595"/>
      <c r="D40" s="595"/>
      <c r="E40" s="595"/>
      <c r="F40" s="595"/>
      <c r="G40" s="596"/>
    </row>
  </sheetData>
  <sheetProtection sheet="1" objects="1" scenarios="1" formatCells="0" formatColumns="0" formatRows="0" insertColumns="0" insertRows="0" deleteColumns="0" deleteRows="0"/>
  <mergeCells count="17">
    <mergeCell ref="I22:L23"/>
    <mergeCell ref="E31:F31"/>
    <mergeCell ref="A35:G35"/>
    <mergeCell ref="A36:G40"/>
    <mergeCell ref="B32:C32"/>
    <mergeCell ref="E32:F32"/>
    <mergeCell ref="A24:G24"/>
    <mergeCell ref="B25:C25"/>
    <mergeCell ref="E25:F25"/>
    <mergeCell ref="B26:C26"/>
    <mergeCell ref="E26:F26"/>
    <mergeCell ref="B31:C31"/>
    <mergeCell ref="A28:G28"/>
    <mergeCell ref="B29:C29"/>
    <mergeCell ref="E29:F29"/>
    <mergeCell ref="B30:C30"/>
    <mergeCell ref="E30:F30"/>
  </mergeCells>
  <phoneticPr fontId="5" type="noConversion"/>
  <conditionalFormatting sqref="A35:G40">
    <cfRule type="expression" dxfId="44" priority="4">
      <formula>$A$34=""</formula>
    </cfRule>
  </conditionalFormatting>
  <conditionalFormatting sqref="D30:D32 D26">
    <cfRule type="expression" dxfId="43" priority="2">
      <formula>D26="x"</formula>
    </cfRule>
    <cfRule type="expression" dxfId="42" priority="3">
      <formula>D26="✓"</formula>
    </cfRule>
  </conditionalFormatting>
  <hyperlinks>
    <hyperlink ref="K2" location="Datenbasis!A1" display="Zurück zu Registerblatt &quot;Datenbasis&quot;"/>
    <hyperlink ref="F22" location="'R - 204'!A9" display="Weiter zu Registerblatt &quot;R - 204&quot;"/>
  </hyperlinks>
  <pageMargins left="0.59055118110236227" right="0.43307086614173229" top="1.1637500000000001" bottom="0.35433070866141736" header="0.62992125984251968" footer="0.43307086614173229"/>
  <pageSetup paperSize="9" scale="82" orientation="landscape" r:id="rId1"/>
  <headerFooter alignWithMargins="0">
    <oddHeader>&amp;L&amp;"Arial,Fett"Amt für Volksschule&amp;"Arial,Standard"
Finanzen&amp;R&amp;G</oddHeader>
  </headerFooter>
  <rowBreaks count="1" manualBreakCount="1">
    <brk id="26" max="7" man="1"/>
  </rowBreaks>
  <ignoredErrors>
    <ignoredError sqref="B22:E22" unlockedFormula="1"/>
  </ignoredErrors>
  <legacyDrawingHF r:id="rId2"/>
  <extLst>
    <ext xmlns:x14="http://schemas.microsoft.com/office/spreadsheetml/2009/9/main" uri="{78C0D931-6437-407d-A8EE-F0AAD7539E65}">
      <x14:conditionalFormattings>
        <x14:conditionalFormatting xmlns:xm="http://schemas.microsoft.com/office/excel/2006/main">
          <x14:cfRule type="expression" priority="1" id="{85D41B24-CC13-4DC4-B1E9-48B592F67277}">
            <xm:f>Datenbasis!$E$33="unwesentlich"</xm:f>
            <x14:dxf>
              <font>
                <color theme="0"/>
              </font>
              <fill>
                <patternFill>
                  <bgColor theme="0"/>
                </patternFill>
              </fill>
              <border>
                <left/>
                <right/>
                <top/>
                <bottom/>
                <vertical/>
                <horizontal/>
              </border>
            </x14:dxf>
          </x14:cfRule>
          <xm:sqref>A24:H30 A32:H32 A31:E31 G31:H31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'Drop Down menu'!$F$21:$F$24</xm:f>
          </x14:formula1>
          <xm:sqref>D26 D30:D32</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theme="9"/>
    <pageSetUpPr fitToPage="1"/>
  </sheetPr>
  <dimension ref="A1:L42"/>
  <sheetViews>
    <sheetView zoomScaleNormal="100" workbookViewId="0">
      <selection activeCell="C7" sqref="C7:D7"/>
    </sheetView>
  </sheetViews>
  <sheetFormatPr baseColWidth="10" defaultColWidth="12" defaultRowHeight="11.25" x14ac:dyDescent="0.2"/>
  <cols>
    <col min="1" max="1" width="14" style="2" customWidth="1"/>
    <col min="2" max="2" width="62.5" style="2" customWidth="1"/>
    <col min="3" max="3" width="9.6640625" style="3" customWidth="1"/>
    <col min="4" max="4" width="19.5" style="4" customWidth="1"/>
    <col min="5" max="5" width="19.5" style="2" customWidth="1"/>
    <col min="6" max="6" width="37.83203125" style="2" customWidth="1"/>
    <col min="7" max="7" width="14.6640625" style="2" customWidth="1"/>
    <col min="8" max="8" width="1.5" style="2" customWidth="1"/>
    <col min="9" max="10" width="9.33203125" style="2" customWidth="1"/>
    <col min="11" max="11" width="35" style="2" bestFit="1" customWidth="1"/>
    <col min="12" max="237" width="9.33203125" style="2" customWidth="1"/>
    <col min="238" max="16384" width="12" style="2"/>
  </cols>
  <sheetData>
    <row r="1" spans="1:12" ht="18.75" customHeight="1" x14ac:dyDescent="0.2">
      <c r="A1" s="1"/>
      <c r="E1" s="50" t="s">
        <v>44</v>
      </c>
    </row>
    <row r="2" spans="1:12" ht="15.75" x14ac:dyDescent="0.25">
      <c r="A2" s="5"/>
      <c r="B2" s="6" t="s">
        <v>1</v>
      </c>
      <c r="D2" s="7"/>
      <c r="E2" s="7"/>
      <c r="K2" s="120" t="s">
        <v>262</v>
      </c>
    </row>
    <row r="3" spans="1:12" x14ac:dyDescent="0.2">
      <c r="B3" s="4"/>
    </row>
    <row r="4" spans="1:12" s="8" customFormat="1" x14ac:dyDescent="0.2">
      <c r="A4" s="8" t="s">
        <v>17</v>
      </c>
      <c r="B4" s="9" t="str">
        <f>'B - 100'!$B$4</f>
        <v/>
      </c>
      <c r="C4" s="10"/>
      <c r="D4" s="11" t="s">
        <v>2</v>
      </c>
      <c r="E4" s="20" t="str">
        <f>+'B - 100'!E4</f>
        <v/>
      </c>
    </row>
    <row r="5" spans="1:12" ht="11.25" customHeight="1" x14ac:dyDescent="0.2">
      <c r="B5" s="4"/>
      <c r="K5" s="228"/>
      <c r="L5" s="228"/>
    </row>
    <row r="6" spans="1:12" s="8" customFormat="1" ht="24.75" customHeight="1" x14ac:dyDescent="0.2">
      <c r="A6" s="12" t="s">
        <v>3</v>
      </c>
      <c r="B6" s="31" t="s">
        <v>14</v>
      </c>
      <c r="C6" s="10"/>
      <c r="D6" s="14"/>
      <c r="E6" s="15"/>
      <c r="K6" s="228"/>
      <c r="L6" s="228"/>
    </row>
    <row r="7" spans="1:12" x14ac:dyDescent="0.2">
      <c r="D7" s="16"/>
      <c r="E7" s="17"/>
      <c r="K7" s="228"/>
      <c r="L7" s="228"/>
    </row>
    <row r="8" spans="1:12" ht="21" customHeight="1" x14ac:dyDescent="0.2">
      <c r="A8" s="274" t="s">
        <v>4</v>
      </c>
      <c r="B8" s="275" t="s">
        <v>5</v>
      </c>
      <c r="C8" s="275" t="s">
        <v>6</v>
      </c>
      <c r="D8" s="276" t="s">
        <v>7</v>
      </c>
      <c r="E8" s="277" t="s">
        <v>0</v>
      </c>
    </row>
    <row r="9" spans="1:12" ht="15.95" customHeight="1" x14ac:dyDescent="0.2">
      <c r="A9" s="32"/>
      <c r="B9" s="25"/>
      <c r="C9" s="22"/>
      <c r="D9" s="27"/>
      <c r="E9" s="23"/>
    </row>
    <row r="10" spans="1:12" ht="15.95" customHeight="1" x14ac:dyDescent="0.2">
      <c r="A10" s="33"/>
      <c r="B10" s="25"/>
      <c r="C10" s="22"/>
      <c r="D10" s="24"/>
      <c r="E10" s="24"/>
    </row>
    <row r="11" spans="1:12" ht="15.95" customHeight="1" x14ac:dyDescent="0.2">
      <c r="A11" s="33"/>
      <c r="B11" s="25"/>
      <c r="C11" s="22"/>
      <c r="D11" s="24"/>
      <c r="E11" s="24"/>
    </row>
    <row r="12" spans="1:12" ht="15.95" customHeight="1" x14ac:dyDescent="0.2">
      <c r="A12" s="33"/>
      <c r="B12" s="25"/>
      <c r="C12" s="22"/>
      <c r="D12" s="24"/>
      <c r="E12" s="24"/>
    </row>
    <row r="13" spans="1:12" ht="15.95" customHeight="1" x14ac:dyDescent="0.2">
      <c r="A13" s="33"/>
      <c r="B13" s="25"/>
      <c r="C13" s="22"/>
      <c r="D13" s="24"/>
      <c r="E13" s="24"/>
    </row>
    <row r="14" spans="1:12" ht="15.95" customHeight="1" x14ac:dyDescent="0.2">
      <c r="A14" s="33"/>
      <c r="B14" s="25"/>
      <c r="C14" s="22"/>
      <c r="D14" s="24"/>
      <c r="E14" s="24"/>
    </row>
    <row r="15" spans="1:12" ht="15.95" customHeight="1" x14ac:dyDescent="0.2">
      <c r="A15" s="33"/>
      <c r="B15" s="25"/>
      <c r="C15" s="22"/>
      <c r="D15" s="24"/>
      <c r="E15" s="24"/>
    </row>
    <row r="16" spans="1:12" ht="15.95" customHeight="1" x14ac:dyDescent="0.2">
      <c r="A16" s="33"/>
      <c r="B16" s="25"/>
      <c r="C16" s="22"/>
      <c r="D16" s="24"/>
      <c r="E16" s="24"/>
    </row>
    <row r="17" spans="1:12" ht="15.95" customHeight="1" x14ac:dyDescent="0.2">
      <c r="A17" s="33"/>
      <c r="B17" s="25"/>
      <c r="C17" s="22"/>
      <c r="D17" s="24"/>
      <c r="E17" s="24"/>
    </row>
    <row r="18" spans="1:12" ht="15.95" customHeight="1" x14ac:dyDescent="0.2">
      <c r="A18" s="33"/>
      <c r="B18" s="25"/>
      <c r="C18" s="22"/>
      <c r="D18" s="24"/>
      <c r="E18" s="24"/>
    </row>
    <row r="19" spans="1:12" ht="15.95" customHeight="1" x14ac:dyDescent="0.2">
      <c r="A19" s="33"/>
      <c r="B19" s="25"/>
      <c r="C19" s="22"/>
      <c r="D19" s="24"/>
      <c r="E19" s="24"/>
    </row>
    <row r="20" spans="1:12" ht="15.95" customHeight="1" x14ac:dyDescent="0.2">
      <c r="A20" s="33"/>
      <c r="B20" s="25"/>
      <c r="C20" s="22"/>
      <c r="D20" s="24"/>
      <c r="E20" s="24"/>
    </row>
    <row r="21" spans="1:12" ht="15.95" customHeight="1" x14ac:dyDescent="0.2">
      <c r="A21" s="34"/>
      <c r="B21" s="28" t="s">
        <v>8</v>
      </c>
      <c r="C21" s="29"/>
      <c r="D21" s="30"/>
      <c r="E21" s="30"/>
    </row>
    <row r="22" spans="1:12" ht="15.95" customHeight="1" thickBot="1" x14ac:dyDescent="0.25">
      <c r="A22" s="283"/>
      <c r="B22" s="284" t="str">
        <f>"Total "&amp;B6</f>
        <v>Total 204 - Passive Rechnungsabgrenzung</v>
      </c>
      <c r="C22" s="285"/>
      <c r="D22" s="286">
        <f>SUM(D9:D21)</f>
        <v>0</v>
      </c>
      <c r="E22" s="287">
        <f>SUM(E9:E21)</f>
        <v>0</v>
      </c>
      <c r="F22" s="120" t="s">
        <v>330</v>
      </c>
      <c r="H22" s="221"/>
      <c r="I22" s="571" t="s">
        <v>573</v>
      </c>
      <c r="J22" s="571"/>
      <c r="K22" s="571"/>
      <c r="L22" s="571"/>
    </row>
    <row r="23" spans="1:12" ht="12" thickTop="1" x14ac:dyDescent="0.2">
      <c r="I23" s="571"/>
      <c r="J23" s="571"/>
      <c r="K23" s="571"/>
      <c r="L23" s="571"/>
    </row>
    <row r="24" spans="1:12" ht="15" x14ac:dyDescent="0.25">
      <c r="A24" s="421" t="s">
        <v>122</v>
      </c>
      <c r="B24" s="421"/>
      <c r="C24" s="421"/>
      <c r="D24" s="421"/>
      <c r="E24" s="421"/>
      <c r="F24" s="421"/>
      <c r="G24" s="421"/>
    </row>
    <row r="25" spans="1:12" ht="12.75" x14ac:dyDescent="0.2">
      <c r="A25" s="65" t="s">
        <v>124</v>
      </c>
      <c r="B25" s="582" t="s">
        <v>132</v>
      </c>
      <c r="C25" s="583"/>
      <c r="D25" s="66" t="s">
        <v>133</v>
      </c>
      <c r="E25" s="584" t="s">
        <v>147</v>
      </c>
      <c r="F25" s="585"/>
      <c r="G25" s="66" t="s">
        <v>274</v>
      </c>
    </row>
    <row r="26" spans="1:12" ht="18.75" x14ac:dyDescent="0.2">
      <c r="A26" s="64">
        <v>1</v>
      </c>
      <c r="B26" s="541" t="s">
        <v>166</v>
      </c>
      <c r="C26" s="542"/>
      <c r="D26" s="272"/>
      <c r="E26" s="586"/>
      <c r="F26" s="587"/>
      <c r="G26" s="308"/>
      <c r="H26" s="101"/>
    </row>
    <row r="27" spans="1:12" ht="39" customHeight="1" x14ac:dyDescent="0.2">
      <c r="A27" s="64">
        <v>2</v>
      </c>
      <c r="B27" s="541" t="s">
        <v>236</v>
      </c>
      <c r="C27" s="542"/>
      <c r="D27" s="272"/>
      <c r="E27" s="586"/>
      <c r="F27" s="587"/>
      <c r="G27" s="308"/>
    </row>
    <row r="29" spans="1:12" ht="15" x14ac:dyDescent="0.25">
      <c r="A29" s="421" t="s">
        <v>131</v>
      </c>
      <c r="B29" s="421"/>
      <c r="C29" s="421"/>
      <c r="D29" s="421"/>
      <c r="E29" s="421"/>
      <c r="F29" s="421"/>
      <c r="G29" s="421"/>
    </row>
    <row r="30" spans="1:12" ht="12.75" x14ac:dyDescent="0.2">
      <c r="A30" s="65" t="s">
        <v>124</v>
      </c>
      <c r="B30" s="582" t="s">
        <v>132</v>
      </c>
      <c r="C30" s="583"/>
      <c r="D30" s="66" t="s">
        <v>133</v>
      </c>
      <c r="E30" s="584" t="s">
        <v>147</v>
      </c>
      <c r="F30" s="585"/>
      <c r="G30" s="66" t="s">
        <v>274</v>
      </c>
    </row>
    <row r="31" spans="1:12" ht="31.5" customHeight="1" x14ac:dyDescent="0.2">
      <c r="A31" s="69">
        <v>3</v>
      </c>
      <c r="B31" s="504" t="s">
        <v>238</v>
      </c>
      <c r="C31" s="504"/>
      <c r="D31" s="272"/>
      <c r="E31" s="579"/>
      <c r="F31" s="580"/>
      <c r="G31" s="70"/>
      <c r="H31" s="101"/>
    </row>
    <row r="32" spans="1:12" ht="30" customHeight="1" x14ac:dyDescent="0.2">
      <c r="A32" s="69">
        <v>4</v>
      </c>
      <c r="B32" s="504" t="s">
        <v>237</v>
      </c>
      <c r="C32" s="504"/>
      <c r="D32" s="272"/>
      <c r="E32" s="579"/>
      <c r="F32" s="580"/>
      <c r="G32" s="70"/>
      <c r="H32" s="101"/>
    </row>
    <row r="33" spans="1:7" ht="48.75" customHeight="1" x14ac:dyDescent="0.2">
      <c r="A33" s="69">
        <v>5</v>
      </c>
      <c r="B33" s="504" t="s">
        <v>550</v>
      </c>
      <c r="C33" s="504"/>
      <c r="D33" s="272"/>
      <c r="E33" s="579"/>
      <c r="F33" s="580"/>
      <c r="G33" s="70"/>
    </row>
    <row r="36" spans="1:7" x14ac:dyDescent="0.2">
      <c r="A36" s="114" t="str">
        <f>IF(Datenbasis!G34=0,"",Datenbasis!G34)</f>
        <v/>
      </c>
    </row>
    <row r="37" spans="1:7" ht="15" x14ac:dyDescent="0.25">
      <c r="A37" s="575" t="s">
        <v>273</v>
      </c>
      <c r="B37" s="575"/>
      <c r="C37" s="575"/>
      <c r="D37" s="563"/>
      <c r="E37" s="563"/>
      <c r="F37" s="563"/>
      <c r="G37" s="563"/>
    </row>
    <row r="38" spans="1:7" x14ac:dyDescent="0.2">
      <c r="A38" s="588" t="s">
        <v>309</v>
      </c>
      <c r="B38" s="589"/>
      <c r="C38" s="589"/>
      <c r="D38" s="589"/>
      <c r="E38" s="589"/>
      <c r="F38" s="589"/>
      <c r="G38" s="590"/>
    </row>
    <row r="39" spans="1:7" x14ac:dyDescent="0.2">
      <c r="A39" s="591"/>
      <c r="B39" s="592"/>
      <c r="C39" s="592"/>
      <c r="D39" s="592"/>
      <c r="E39" s="592"/>
      <c r="F39" s="592"/>
      <c r="G39" s="593"/>
    </row>
    <row r="40" spans="1:7" x14ac:dyDescent="0.2">
      <c r="A40" s="591"/>
      <c r="B40" s="592"/>
      <c r="C40" s="592"/>
      <c r="D40" s="592"/>
      <c r="E40" s="592"/>
      <c r="F40" s="592"/>
      <c r="G40" s="593"/>
    </row>
    <row r="41" spans="1:7" x14ac:dyDescent="0.2">
      <c r="A41" s="591"/>
      <c r="B41" s="592"/>
      <c r="C41" s="592"/>
      <c r="D41" s="592"/>
      <c r="E41" s="592"/>
      <c r="F41" s="592"/>
      <c r="G41" s="593"/>
    </row>
    <row r="42" spans="1:7" x14ac:dyDescent="0.2">
      <c r="A42" s="594"/>
      <c r="B42" s="595"/>
      <c r="C42" s="595"/>
      <c r="D42" s="595"/>
      <c r="E42" s="595"/>
      <c r="F42" s="595"/>
      <c r="G42" s="596"/>
    </row>
  </sheetData>
  <sheetProtection sheet="1" objects="1" scenarios="1" formatCells="0" formatColumns="0" formatRows="0" insertColumns="0" insertRows="0" deleteColumns="0" deleteRows="0"/>
  <mergeCells count="19">
    <mergeCell ref="A37:G37"/>
    <mergeCell ref="A38:G42"/>
    <mergeCell ref="A24:G24"/>
    <mergeCell ref="B25:C25"/>
    <mergeCell ref="E25:F25"/>
    <mergeCell ref="B26:C26"/>
    <mergeCell ref="E26:F26"/>
    <mergeCell ref="B33:C33"/>
    <mergeCell ref="E33:F33"/>
    <mergeCell ref="A29:G29"/>
    <mergeCell ref="B30:C30"/>
    <mergeCell ref="E30:F30"/>
    <mergeCell ref="B31:C31"/>
    <mergeCell ref="I22:L23"/>
    <mergeCell ref="E31:F31"/>
    <mergeCell ref="B32:C32"/>
    <mergeCell ref="E32:F32"/>
    <mergeCell ref="B27:C27"/>
    <mergeCell ref="E27:F27"/>
  </mergeCells>
  <phoneticPr fontId="5" type="noConversion"/>
  <conditionalFormatting sqref="A37:G42">
    <cfRule type="expression" dxfId="40" priority="6">
      <formula>$A$36=""</formula>
    </cfRule>
  </conditionalFormatting>
  <conditionalFormatting sqref="D32:D33 D26:D27">
    <cfRule type="expression" dxfId="39" priority="4">
      <formula>D26="x"</formula>
    </cfRule>
    <cfRule type="expression" dxfId="38" priority="5">
      <formula>D26="✓"</formula>
    </cfRule>
  </conditionalFormatting>
  <conditionalFormatting sqref="D31">
    <cfRule type="expression" dxfId="37" priority="2">
      <formula>D31="x"</formula>
    </cfRule>
    <cfRule type="expression" dxfId="36" priority="3">
      <formula>D31="✓"</formula>
    </cfRule>
  </conditionalFormatting>
  <hyperlinks>
    <hyperlink ref="K2" location="Datenbasis!A1" display="Zurück zu Registerblatt &quot;Datenbasis&quot;"/>
    <hyperlink ref="F22" location="'S - 206'!A9" display="Weiter zu Registerblatt &quot;S 206&quot;"/>
  </hyperlinks>
  <pageMargins left="0.59055118110236227" right="0.43307086614173229" top="1.1287499999999999" bottom="0.35433070866141736" header="0.62992125984251968" footer="0.43307086614173229"/>
  <pageSetup paperSize="9" scale="82" orientation="landscape" r:id="rId1"/>
  <headerFooter alignWithMargins="0">
    <oddHeader>&amp;L&amp;"Arial,Fett"Amt für Volksschule&amp;"Arial,Standard"
Finanzen&amp;R&amp;G</oddHeader>
  </headerFooter>
  <rowBreaks count="1" manualBreakCount="1">
    <brk id="27" max="7" man="1"/>
  </rowBreaks>
  <ignoredErrors>
    <ignoredError sqref="B22:E22" unlockedFormula="1"/>
  </ignoredErrors>
  <legacyDrawingHF r:id="rId2"/>
  <extLst>
    <ext xmlns:x14="http://schemas.microsoft.com/office/spreadsheetml/2009/9/main" uri="{78C0D931-6437-407d-A8EE-F0AAD7539E65}">
      <x14:conditionalFormattings>
        <x14:conditionalFormatting xmlns:xm="http://schemas.microsoft.com/office/excel/2006/main">
          <x14:cfRule type="expression" priority="1" id="{84689E5A-BF87-459E-AA50-DBF5B3100AE0}">
            <xm:f>Datenbasis!$E$34="unwesentlich"</xm:f>
            <x14:dxf>
              <font>
                <color theme="0"/>
              </font>
              <fill>
                <patternFill>
                  <bgColor theme="0"/>
                </patternFill>
              </fill>
              <border>
                <left/>
                <right/>
                <top/>
                <bottom/>
                <vertical/>
                <horizontal/>
              </border>
            </x14:dxf>
          </x14:cfRule>
          <xm:sqref>A24:H33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'Drop Down menu'!$F$21:$F$24</xm:f>
          </x14:formula1>
          <xm:sqref>D26:D27 D31:D33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92D050"/>
    <pageSetUpPr fitToPage="1"/>
  </sheetPr>
  <dimension ref="A1:G45"/>
  <sheetViews>
    <sheetView zoomScale="80" zoomScaleNormal="80" workbookViewId="0">
      <selection activeCell="B10" sqref="B10"/>
    </sheetView>
  </sheetViews>
  <sheetFormatPr baseColWidth="10" defaultColWidth="12" defaultRowHeight="11.25" x14ac:dyDescent="0.2"/>
  <cols>
    <col min="1" max="1" width="4.1640625" style="2" customWidth="1"/>
    <col min="2" max="2" width="12.1640625" style="2" bestFit="1" customWidth="1"/>
    <col min="3" max="3" width="42.83203125" style="2" bestFit="1" customWidth="1"/>
    <col min="4" max="4" width="151.1640625" style="2" customWidth="1"/>
    <col min="5" max="216" width="9.33203125" style="2" customWidth="1"/>
    <col min="217" max="16384" width="12" style="2"/>
  </cols>
  <sheetData>
    <row r="1" spans="1:7" ht="19.5" customHeight="1" x14ac:dyDescent="0.3">
      <c r="A1" s="35" t="s">
        <v>120</v>
      </c>
      <c r="D1" s="229"/>
      <c r="E1" s="229"/>
      <c r="F1" s="229"/>
    </row>
    <row r="2" spans="1:7" ht="19.5" customHeight="1" thickBot="1" x14ac:dyDescent="0.25"/>
    <row r="3" spans="1:7" ht="19.5" customHeight="1" x14ac:dyDescent="0.2">
      <c r="B3" s="414" t="s">
        <v>710</v>
      </c>
      <c r="C3" s="415"/>
      <c r="D3" s="416"/>
    </row>
    <row r="4" spans="1:7" ht="33" customHeight="1" thickBot="1" x14ac:dyDescent="0.25">
      <c r="B4" s="417"/>
      <c r="C4" s="418"/>
      <c r="D4" s="419"/>
    </row>
    <row r="5" spans="1:7" s="8" customFormat="1" ht="19.5" customHeight="1" x14ac:dyDescent="0.2"/>
    <row r="6" spans="1:7" s="8" customFormat="1" ht="19.5" customHeight="1" x14ac:dyDescent="0.25">
      <c r="B6" s="149" t="s">
        <v>67</v>
      </c>
      <c r="C6" s="149" t="s">
        <v>68</v>
      </c>
      <c r="D6" s="149" t="s">
        <v>695</v>
      </c>
      <c r="G6" s="44"/>
    </row>
    <row r="7" spans="1:7" ht="33" customHeight="1" x14ac:dyDescent="0.2">
      <c r="B7" s="150" t="s">
        <v>69</v>
      </c>
      <c r="C7" s="151" t="s">
        <v>70</v>
      </c>
      <c r="D7" s="326" t="s">
        <v>71</v>
      </c>
      <c r="G7" s="44"/>
    </row>
    <row r="8" spans="1:7" ht="18" customHeight="1" x14ac:dyDescent="0.2">
      <c r="B8" s="150" t="s">
        <v>72</v>
      </c>
      <c r="C8" s="320" t="s">
        <v>92</v>
      </c>
      <c r="D8" s="327" t="s">
        <v>696</v>
      </c>
      <c r="G8" s="44"/>
    </row>
    <row r="9" spans="1:7" ht="18" customHeight="1" x14ac:dyDescent="0.2">
      <c r="A9" s="19"/>
      <c r="B9" s="150" t="s">
        <v>73</v>
      </c>
      <c r="C9" s="320" t="s">
        <v>93</v>
      </c>
      <c r="D9" s="327" t="s">
        <v>697</v>
      </c>
      <c r="G9" s="44"/>
    </row>
    <row r="10" spans="1:7" ht="18" customHeight="1" x14ac:dyDescent="0.2">
      <c r="A10" s="19"/>
      <c r="B10" s="150" t="s">
        <v>74</v>
      </c>
      <c r="C10" s="320" t="s">
        <v>75</v>
      </c>
      <c r="D10" s="327" t="s">
        <v>698</v>
      </c>
      <c r="G10" s="44"/>
    </row>
    <row r="11" spans="1:7" ht="18" customHeight="1" x14ac:dyDescent="0.2">
      <c r="B11" s="150" t="s">
        <v>76</v>
      </c>
      <c r="C11" s="320" t="s">
        <v>77</v>
      </c>
      <c r="D11" s="327" t="s">
        <v>699</v>
      </c>
      <c r="G11" s="44"/>
    </row>
    <row r="12" spans="1:7" ht="18" customHeight="1" x14ac:dyDescent="0.2">
      <c r="B12" s="150" t="s">
        <v>78</v>
      </c>
      <c r="C12" s="320" t="s">
        <v>94</v>
      </c>
      <c r="D12" s="327" t="s">
        <v>700</v>
      </c>
      <c r="G12" s="44"/>
    </row>
    <row r="13" spans="1:7" s="41" customFormat="1" ht="18" customHeight="1" x14ac:dyDescent="0.2">
      <c r="B13" s="150" t="s">
        <v>80</v>
      </c>
      <c r="C13" s="320" t="s">
        <v>79</v>
      </c>
      <c r="D13" s="327" t="s">
        <v>701</v>
      </c>
      <c r="G13" s="44"/>
    </row>
    <row r="14" spans="1:7" s="41" customFormat="1" ht="18" customHeight="1" x14ac:dyDescent="0.2">
      <c r="B14" s="150" t="s">
        <v>81</v>
      </c>
      <c r="C14" s="320" t="s">
        <v>95</v>
      </c>
      <c r="D14" s="327" t="s">
        <v>702</v>
      </c>
      <c r="G14" s="44"/>
    </row>
    <row r="15" spans="1:7" s="41" customFormat="1" ht="18" customHeight="1" x14ac:dyDescent="0.2">
      <c r="B15" s="150" t="s">
        <v>109</v>
      </c>
      <c r="C15" s="320" t="s">
        <v>96</v>
      </c>
      <c r="D15" s="327" t="s">
        <v>703</v>
      </c>
      <c r="G15" s="44"/>
    </row>
    <row r="16" spans="1:7" s="13" customFormat="1" ht="18" customHeight="1" x14ac:dyDescent="0.2">
      <c r="B16" s="150" t="s">
        <v>82</v>
      </c>
      <c r="C16" s="320" t="s">
        <v>97</v>
      </c>
      <c r="D16" s="327" t="s">
        <v>701</v>
      </c>
      <c r="G16" s="41"/>
    </row>
    <row r="17" spans="1:4" s="41" customFormat="1" ht="18" customHeight="1" x14ac:dyDescent="0.2">
      <c r="B17" s="150" t="s">
        <v>110</v>
      </c>
      <c r="C17" s="320" t="s">
        <v>98</v>
      </c>
      <c r="D17" s="327" t="s">
        <v>701</v>
      </c>
    </row>
    <row r="18" spans="1:4" s="41" customFormat="1" ht="18" customHeight="1" x14ac:dyDescent="0.2">
      <c r="B18" s="150" t="s">
        <v>84</v>
      </c>
      <c r="C18" s="320" t="s">
        <v>99</v>
      </c>
      <c r="D18" s="327" t="s">
        <v>701</v>
      </c>
    </row>
    <row r="19" spans="1:4" s="41" customFormat="1" ht="18" customHeight="1" x14ac:dyDescent="0.2">
      <c r="B19" s="150" t="s">
        <v>85</v>
      </c>
      <c r="C19" s="320" t="s">
        <v>100</v>
      </c>
      <c r="D19" s="327" t="s">
        <v>701</v>
      </c>
    </row>
    <row r="20" spans="1:4" s="41" customFormat="1" ht="46.5" customHeight="1" x14ac:dyDescent="0.2">
      <c r="B20" s="150" t="s">
        <v>87</v>
      </c>
      <c r="C20" s="320" t="s">
        <v>101</v>
      </c>
      <c r="D20" s="326" t="s">
        <v>705</v>
      </c>
    </row>
    <row r="21" spans="1:4" s="41" customFormat="1" ht="18" customHeight="1" x14ac:dyDescent="0.2">
      <c r="B21" s="150" t="s">
        <v>111</v>
      </c>
      <c r="C21" s="320" t="s">
        <v>83</v>
      </c>
      <c r="D21" s="326" t="s">
        <v>704</v>
      </c>
    </row>
    <row r="22" spans="1:4" s="41" customFormat="1" ht="18" customHeight="1" x14ac:dyDescent="0.2">
      <c r="B22" s="150" t="s">
        <v>112</v>
      </c>
      <c r="C22" s="320" t="s">
        <v>102</v>
      </c>
      <c r="D22" s="327" t="s">
        <v>701</v>
      </c>
    </row>
    <row r="23" spans="1:4" s="41" customFormat="1" ht="18" customHeight="1" x14ac:dyDescent="0.2">
      <c r="B23" s="150" t="s">
        <v>89</v>
      </c>
      <c r="C23" s="320" t="s">
        <v>86</v>
      </c>
      <c r="D23" s="327" t="s">
        <v>699</v>
      </c>
    </row>
    <row r="24" spans="1:4" s="41" customFormat="1" ht="18" customHeight="1" x14ac:dyDescent="0.2">
      <c r="A24" s="44"/>
      <c r="B24" s="150" t="s">
        <v>113</v>
      </c>
      <c r="C24" s="320" t="s">
        <v>88</v>
      </c>
      <c r="D24" s="327" t="s">
        <v>701</v>
      </c>
    </row>
    <row r="25" spans="1:4" s="13" customFormat="1" ht="18" customHeight="1" x14ac:dyDescent="0.2">
      <c r="A25" s="43"/>
      <c r="B25" s="150" t="s">
        <v>114</v>
      </c>
      <c r="C25" s="320" t="s">
        <v>90</v>
      </c>
      <c r="D25" s="327" t="s">
        <v>699</v>
      </c>
    </row>
    <row r="26" spans="1:4" ht="48" customHeight="1" x14ac:dyDescent="0.2">
      <c r="A26" s="4"/>
      <c r="B26" s="150" t="s">
        <v>115</v>
      </c>
      <c r="C26" s="320" t="s">
        <v>103</v>
      </c>
      <c r="D26" s="326" t="s">
        <v>706</v>
      </c>
    </row>
    <row r="27" spans="1:4" ht="18" customHeight="1" x14ac:dyDescent="0.2">
      <c r="A27" s="4"/>
      <c r="B27" s="150" t="s">
        <v>116</v>
      </c>
      <c r="C27" s="320" t="s">
        <v>104</v>
      </c>
      <c r="D27" s="326" t="s">
        <v>707</v>
      </c>
    </row>
    <row r="28" spans="1:4" s="41" customFormat="1" ht="61.5" customHeight="1" x14ac:dyDescent="0.2">
      <c r="A28" s="44"/>
      <c r="B28" s="150" t="s">
        <v>117</v>
      </c>
      <c r="C28" s="320" t="s">
        <v>105</v>
      </c>
      <c r="D28" s="326" t="s">
        <v>708</v>
      </c>
    </row>
    <row r="29" spans="1:4" s="41" customFormat="1" ht="33" customHeight="1" x14ac:dyDescent="0.2">
      <c r="B29" s="150" t="s">
        <v>118</v>
      </c>
      <c r="C29" s="320" t="s">
        <v>106</v>
      </c>
      <c r="D29" s="326" t="s">
        <v>709</v>
      </c>
    </row>
    <row r="30" spans="1:4" s="41" customFormat="1" ht="18" customHeight="1" x14ac:dyDescent="0.2">
      <c r="A30" s="44"/>
      <c r="B30" s="150" t="s">
        <v>119</v>
      </c>
      <c r="C30" s="320" t="s">
        <v>107</v>
      </c>
      <c r="D30" s="326" t="s">
        <v>707</v>
      </c>
    </row>
    <row r="31" spans="1:4" s="41" customFormat="1" ht="18" customHeight="1" x14ac:dyDescent="0.2">
      <c r="B31" s="150" t="s">
        <v>91</v>
      </c>
      <c r="C31" s="320" t="s">
        <v>108</v>
      </c>
      <c r="D31" s="326"/>
    </row>
    <row r="32" spans="1:4" s="41" customFormat="1" ht="16.5" customHeight="1" x14ac:dyDescent="0.2"/>
    <row r="33" spans="2:3" s="41" customFormat="1" ht="16.5" customHeight="1" x14ac:dyDescent="0.2"/>
    <row r="34" spans="2:3" s="41" customFormat="1" ht="16.5" customHeight="1" x14ac:dyDescent="0.2">
      <c r="C34" s="120" t="s">
        <v>263</v>
      </c>
    </row>
    <row r="35" spans="2:3" s="41" customFormat="1" ht="16.5" customHeight="1" x14ac:dyDescent="0.2">
      <c r="C35" s="2"/>
    </row>
    <row r="36" spans="2:3" s="41" customFormat="1" ht="16.5" customHeight="1" x14ac:dyDescent="0.2">
      <c r="C36" s="2"/>
    </row>
    <row r="37" spans="2:3" s="41" customFormat="1" ht="16.5" customHeight="1" x14ac:dyDescent="0.2">
      <c r="C37" s="2"/>
    </row>
    <row r="38" spans="2:3" s="41" customFormat="1" ht="16.5" customHeight="1" x14ac:dyDescent="0.2">
      <c r="C38" s="2"/>
    </row>
    <row r="39" spans="2:3" s="41" customFormat="1" ht="16.5" customHeight="1" x14ac:dyDescent="0.2">
      <c r="C39" s="2"/>
    </row>
    <row r="40" spans="2:3" s="41" customFormat="1" ht="16.5" customHeight="1" x14ac:dyDescent="0.2">
      <c r="C40" s="2"/>
    </row>
    <row r="41" spans="2:3" x14ac:dyDescent="0.2">
      <c r="B41" s="41"/>
    </row>
    <row r="42" spans="2:3" x14ac:dyDescent="0.2">
      <c r="B42" s="41"/>
      <c r="C42" s="41"/>
    </row>
    <row r="43" spans="2:3" x14ac:dyDescent="0.2">
      <c r="B43" s="41"/>
      <c r="C43" s="41"/>
    </row>
    <row r="44" spans="2:3" x14ac:dyDescent="0.2">
      <c r="B44" s="41"/>
      <c r="C44" s="41"/>
    </row>
    <row r="45" spans="2:3" x14ac:dyDescent="0.2">
      <c r="B45" s="41"/>
      <c r="C45" s="41"/>
    </row>
  </sheetData>
  <sheetProtection sheet="1" objects="1" scenarios="1" formatCells="0" formatColumns="0" formatRows="0" insertColumns="0" insertRows="0" deleteColumns="0" deleteRows="0"/>
  <mergeCells count="1">
    <mergeCell ref="B3:D4"/>
  </mergeCells>
  <hyperlinks>
    <hyperlink ref="C34" location="Anleitung!A1" display="Zurück zu Registerblatt &quot;Anleitung&quot;"/>
  </hyperlinks>
  <printOptions horizontalCentered="1" verticalCentered="1"/>
  <pageMargins left="0.39370078740157483" right="0.27559055118110237" top="0.39370078740157483" bottom="0.59055118110236227" header="0.51181102362204722" footer="0.51181102362204722"/>
  <pageSetup paperSize="9" scale="57" orientation="landscape" r:id="rId1"/>
  <headerFooter alignWithMargins="0">
    <oddHeader>&amp;L&amp;"Arial,Fett"Amt für Volksschule&amp;"Arial,Standard"
Finanzen&amp;C &amp;R&amp;G</oddHead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theme="9"/>
    <pageSetUpPr fitToPage="1"/>
  </sheetPr>
  <dimension ref="A1:L42"/>
  <sheetViews>
    <sheetView zoomScaleNormal="100" workbookViewId="0">
      <selection activeCell="C7" sqref="C7:D7"/>
    </sheetView>
  </sheetViews>
  <sheetFormatPr baseColWidth="10" defaultColWidth="12" defaultRowHeight="11.25" x14ac:dyDescent="0.2"/>
  <cols>
    <col min="1" max="1" width="14" style="2" customWidth="1"/>
    <col min="2" max="2" width="62.5" style="2" customWidth="1"/>
    <col min="3" max="3" width="9.6640625" style="3" customWidth="1"/>
    <col min="4" max="4" width="19.5" style="4" customWidth="1"/>
    <col min="5" max="5" width="19.5" style="2" customWidth="1"/>
    <col min="6" max="6" width="37.83203125" style="2" customWidth="1"/>
    <col min="7" max="7" width="14.6640625" style="2" customWidth="1"/>
    <col min="8" max="8" width="1.5" style="2" customWidth="1"/>
    <col min="9" max="10" width="9.33203125" style="2" customWidth="1"/>
    <col min="11" max="11" width="35" style="2" bestFit="1" customWidth="1"/>
    <col min="12" max="237" width="9.33203125" style="2" customWidth="1"/>
    <col min="238" max="16384" width="12" style="2"/>
  </cols>
  <sheetData>
    <row r="1" spans="1:12" ht="18.75" customHeight="1" x14ac:dyDescent="0.2">
      <c r="A1" s="1"/>
      <c r="E1" s="50" t="s">
        <v>45</v>
      </c>
    </row>
    <row r="2" spans="1:12" ht="15.75" x14ac:dyDescent="0.25">
      <c r="A2" s="5"/>
      <c r="B2" s="6" t="s">
        <v>1</v>
      </c>
      <c r="D2" s="7"/>
      <c r="E2" s="7"/>
      <c r="K2" s="120" t="s">
        <v>262</v>
      </c>
    </row>
    <row r="3" spans="1:12" x14ac:dyDescent="0.2">
      <c r="B3" s="4"/>
    </row>
    <row r="4" spans="1:12" s="8" customFormat="1" x14ac:dyDescent="0.2">
      <c r="A4" s="8" t="s">
        <v>17</v>
      </c>
      <c r="B4" s="9" t="str">
        <f>'B - 100'!$B$4</f>
        <v/>
      </c>
      <c r="C4" s="10"/>
      <c r="D4" s="11" t="s">
        <v>2</v>
      </c>
      <c r="E4" s="20" t="str">
        <f>+'B - 100'!E4</f>
        <v/>
      </c>
    </row>
    <row r="5" spans="1:12" ht="11.25" customHeight="1" x14ac:dyDescent="0.2">
      <c r="B5" s="4"/>
      <c r="K5" s="228"/>
      <c r="L5" s="228"/>
    </row>
    <row r="6" spans="1:12" s="8" customFormat="1" ht="24.75" customHeight="1" x14ac:dyDescent="0.2">
      <c r="A6" s="12" t="s">
        <v>3</v>
      </c>
      <c r="B6" s="31" t="s">
        <v>15</v>
      </c>
      <c r="C6" s="10"/>
      <c r="D6" s="14"/>
      <c r="E6" s="15"/>
      <c r="K6" s="228"/>
      <c r="L6" s="228"/>
    </row>
    <row r="7" spans="1:12" x14ac:dyDescent="0.2">
      <c r="D7" s="16"/>
      <c r="E7" s="17"/>
      <c r="K7" s="228"/>
      <c r="L7" s="228"/>
    </row>
    <row r="8" spans="1:12" ht="21" customHeight="1" x14ac:dyDescent="0.2">
      <c r="A8" s="274" t="s">
        <v>4</v>
      </c>
      <c r="B8" s="275" t="s">
        <v>5</v>
      </c>
      <c r="C8" s="275" t="s">
        <v>6</v>
      </c>
      <c r="D8" s="276" t="s">
        <v>7</v>
      </c>
      <c r="E8" s="277" t="s">
        <v>0</v>
      </c>
    </row>
    <row r="9" spans="1:12" ht="15.95" customHeight="1" x14ac:dyDescent="0.2">
      <c r="A9" s="32"/>
      <c r="B9" s="25"/>
      <c r="C9" s="22"/>
      <c r="D9" s="27"/>
      <c r="E9" s="23"/>
    </row>
    <row r="10" spans="1:12" ht="15.95" customHeight="1" x14ac:dyDescent="0.2">
      <c r="A10" s="33"/>
      <c r="B10" s="25"/>
      <c r="C10" s="22"/>
      <c r="D10" s="24"/>
      <c r="E10" s="24"/>
    </row>
    <row r="11" spans="1:12" ht="15.95" customHeight="1" x14ac:dyDescent="0.2">
      <c r="A11" s="33"/>
      <c r="B11" s="25"/>
      <c r="C11" s="22"/>
      <c r="D11" s="24"/>
      <c r="E11" s="24"/>
    </row>
    <row r="12" spans="1:12" ht="15.95" customHeight="1" x14ac:dyDescent="0.2">
      <c r="A12" s="33"/>
      <c r="B12" s="25"/>
      <c r="C12" s="22"/>
      <c r="D12" s="24"/>
      <c r="E12" s="24"/>
    </row>
    <row r="13" spans="1:12" ht="15.95" customHeight="1" x14ac:dyDescent="0.2">
      <c r="A13" s="33"/>
      <c r="B13" s="25"/>
      <c r="C13" s="22"/>
      <c r="D13" s="24"/>
      <c r="E13" s="24"/>
    </row>
    <row r="14" spans="1:12" ht="15.95" customHeight="1" x14ac:dyDescent="0.2">
      <c r="A14" s="33"/>
      <c r="B14" s="25"/>
      <c r="C14" s="22"/>
      <c r="D14" s="24"/>
      <c r="E14" s="24"/>
    </row>
    <row r="15" spans="1:12" ht="15.95" customHeight="1" x14ac:dyDescent="0.2">
      <c r="A15" s="33"/>
      <c r="B15" s="25"/>
      <c r="C15" s="22"/>
      <c r="D15" s="24"/>
      <c r="E15" s="24"/>
    </row>
    <row r="16" spans="1:12" ht="15.95" customHeight="1" x14ac:dyDescent="0.2">
      <c r="A16" s="33"/>
      <c r="B16" s="25"/>
      <c r="C16" s="22"/>
      <c r="D16" s="24"/>
      <c r="E16" s="24"/>
    </row>
    <row r="17" spans="1:12" ht="15.95" customHeight="1" x14ac:dyDescent="0.2">
      <c r="A17" s="33"/>
      <c r="B17" s="25"/>
      <c r="C17" s="22"/>
      <c r="D17" s="24"/>
      <c r="E17" s="24"/>
    </row>
    <row r="18" spans="1:12" ht="15.95" customHeight="1" x14ac:dyDescent="0.2">
      <c r="A18" s="33"/>
      <c r="B18" s="25"/>
      <c r="C18" s="22"/>
      <c r="D18" s="24"/>
      <c r="E18" s="24"/>
    </row>
    <row r="19" spans="1:12" ht="15.95" customHeight="1" x14ac:dyDescent="0.2">
      <c r="A19" s="33"/>
      <c r="B19" s="25"/>
      <c r="C19" s="22"/>
      <c r="D19" s="24"/>
      <c r="E19" s="24"/>
    </row>
    <row r="20" spans="1:12" ht="15.95" customHeight="1" x14ac:dyDescent="0.2">
      <c r="A20" s="33"/>
      <c r="B20" s="25"/>
      <c r="C20" s="22"/>
      <c r="D20" s="24"/>
      <c r="E20" s="24"/>
    </row>
    <row r="21" spans="1:12" ht="15.95" customHeight="1" x14ac:dyDescent="0.2">
      <c r="A21" s="34"/>
      <c r="B21" s="28" t="s">
        <v>8</v>
      </c>
      <c r="C21" s="29"/>
      <c r="D21" s="30"/>
      <c r="E21" s="30"/>
    </row>
    <row r="22" spans="1:12" ht="15.95" customHeight="1" thickBot="1" x14ac:dyDescent="0.25">
      <c r="A22" s="283"/>
      <c r="B22" s="284" t="str">
        <f>"Total "&amp;B6</f>
        <v>Total 206 - Langfristige Finanzverbindlichkeiten</v>
      </c>
      <c r="C22" s="285"/>
      <c r="D22" s="286">
        <f>SUM(D9:D21)</f>
        <v>0</v>
      </c>
      <c r="E22" s="287">
        <f>SUM(E9:E21)</f>
        <v>0</v>
      </c>
      <c r="F22" s="120" t="s">
        <v>331</v>
      </c>
      <c r="H22" s="221"/>
      <c r="I22" s="571" t="s">
        <v>573</v>
      </c>
      <c r="J22" s="571"/>
      <c r="K22" s="571"/>
      <c r="L22" s="571"/>
    </row>
    <row r="23" spans="1:12" ht="12" thickTop="1" x14ac:dyDescent="0.2">
      <c r="I23" s="571"/>
      <c r="J23" s="571"/>
      <c r="K23" s="571"/>
      <c r="L23" s="571"/>
    </row>
    <row r="24" spans="1:12" ht="15" x14ac:dyDescent="0.25">
      <c r="A24" s="421" t="s">
        <v>122</v>
      </c>
      <c r="B24" s="421"/>
      <c r="C24" s="421"/>
      <c r="D24" s="421"/>
      <c r="E24" s="421"/>
      <c r="F24" s="421"/>
      <c r="G24" s="421"/>
    </row>
    <row r="25" spans="1:12" ht="12.75" x14ac:dyDescent="0.2">
      <c r="A25" s="65" t="s">
        <v>124</v>
      </c>
      <c r="B25" s="582" t="s">
        <v>132</v>
      </c>
      <c r="C25" s="583"/>
      <c r="D25" s="66" t="s">
        <v>133</v>
      </c>
      <c r="E25" s="584" t="s">
        <v>147</v>
      </c>
      <c r="F25" s="585"/>
      <c r="G25" s="66" t="s">
        <v>274</v>
      </c>
    </row>
    <row r="26" spans="1:12" ht="18.75" x14ac:dyDescent="0.2">
      <c r="A26" s="64">
        <v>1</v>
      </c>
      <c r="B26" s="541" t="s">
        <v>166</v>
      </c>
      <c r="C26" s="542"/>
      <c r="D26" s="272"/>
      <c r="E26" s="586"/>
      <c r="F26" s="587"/>
      <c r="G26" s="312"/>
      <c r="H26" s="101"/>
    </row>
    <row r="28" spans="1:12" ht="15" x14ac:dyDescent="0.25">
      <c r="A28" s="421" t="s">
        <v>131</v>
      </c>
      <c r="B28" s="421"/>
      <c r="C28" s="421"/>
      <c r="D28" s="421"/>
      <c r="E28" s="421"/>
      <c r="F28" s="421"/>
      <c r="G28" s="421"/>
    </row>
    <row r="29" spans="1:12" ht="12.75" x14ac:dyDescent="0.2">
      <c r="A29" s="65" t="s">
        <v>124</v>
      </c>
      <c r="B29" s="582" t="s">
        <v>132</v>
      </c>
      <c r="C29" s="583"/>
      <c r="D29" s="66" t="s">
        <v>133</v>
      </c>
      <c r="E29" s="584" t="s">
        <v>147</v>
      </c>
      <c r="F29" s="585"/>
      <c r="G29" s="66" t="s">
        <v>274</v>
      </c>
    </row>
    <row r="30" spans="1:12" ht="58.5" customHeight="1" x14ac:dyDescent="0.2">
      <c r="A30" s="69">
        <v>2</v>
      </c>
      <c r="B30" s="504" t="s">
        <v>234</v>
      </c>
      <c r="C30" s="504"/>
      <c r="D30" s="272"/>
      <c r="E30" s="579"/>
      <c r="F30" s="580"/>
      <c r="G30" s="70"/>
      <c r="H30" s="101"/>
    </row>
    <row r="31" spans="1:12" ht="39.75" customHeight="1" x14ac:dyDescent="0.2">
      <c r="A31" s="69">
        <v>3</v>
      </c>
      <c r="B31" s="504" t="s">
        <v>239</v>
      </c>
      <c r="C31" s="504"/>
      <c r="D31" s="272"/>
      <c r="E31" s="579"/>
      <c r="F31" s="580"/>
      <c r="G31" s="70"/>
      <c r="H31" s="102"/>
    </row>
    <row r="32" spans="1:12" ht="39.75" customHeight="1" x14ac:dyDescent="0.2">
      <c r="A32" s="69">
        <v>4</v>
      </c>
      <c r="B32" s="504" t="s">
        <v>240</v>
      </c>
      <c r="C32" s="504"/>
      <c r="D32" s="272"/>
      <c r="E32" s="579"/>
      <c r="F32" s="580"/>
      <c r="G32" s="70"/>
      <c r="H32" s="102"/>
    </row>
    <row r="33" spans="1:7" ht="56.25" customHeight="1" x14ac:dyDescent="0.2">
      <c r="A33" s="69">
        <v>5</v>
      </c>
      <c r="B33" s="504" t="s">
        <v>550</v>
      </c>
      <c r="C33" s="504"/>
      <c r="D33" s="272"/>
      <c r="E33" s="579"/>
      <c r="F33" s="580"/>
      <c r="G33" s="70"/>
    </row>
    <row r="36" spans="1:7" x14ac:dyDescent="0.2">
      <c r="A36" s="114" t="str">
        <f>IF(Datenbasis!G35=0,"",Datenbasis!G35)</f>
        <v/>
      </c>
    </row>
    <row r="37" spans="1:7" ht="15" x14ac:dyDescent="0.25">
      <c r="A37" s="575" t="s">
        <v>273</v>
      </c>
      <c r="B37" s="575"/>
      <c r="C37" s="575"/>
      <c r="D37" s="563"/>
      <c r="E37" s="563"/>
      <c r="F37" s="563"/>
      <c r="G37" s="563"/>
    </row>
    <row r="38" spans="1:7" x14ac:dyDescent="0.2">
      <c r="A38" s="588" t="s">
        <v>303</v>
      </c>
      <c r="B38" s="589"/>
      <c r="C38" s="589"/>
      <c r="D38" s="589"/>
      <c r="E38" s="589"/>
      <c r="F38" s="589"/>
      <c r="G38" s="590"/>
    </row>
    <row r="39" spans="1:7" x14ac:dyDescent="0.2">
      <c r="A39" s="591"/>
      <c r="B39" s="592"/>
      <c r="C39" s="592"/>
      <c r="D39" s="592"/>
      <c r="E39" s="592"/>
      <c r="F39" s="592"/>
      <c r="G39" s="593"/>
    </row>
    <row r="40" spans="1:7" x14ac:dyDescent="0.2">
      <c r="A40" s="591"/>
      <c r="B40" s="592"/>
      <c r="C40" s="592"/>
      <c r="D40" s="592"/>
      <c r="E40" s="592"/>
      <c r="F40" s="592"/>
      <c r="G40" s="593"/>
    </row>
    <row r="41" spans="1:7" x14ac:dyDescent="0.2">
      <c r="A41" s="591"/>
      <c r="B41" s="592"/>
      <c r="C41" s="592"/>
      <c r="D41" s="592"/>
      <c r="E41" s="592"/>
      <c r="F41" s="592"/>
      <c r="G41" s="593"/>
    </row>
    <row r="42" spans="1:7" x14ac:dyDescent="0.2">
      <c r="A42" s="594"/>
      <c r="B42" s="595"/>
      <c r="C42" s="595"/>
      <c r="D42" s="595"/>
      <c r="E42" s="595"/>
      <c r="F42" s="595"/>
      <c r="G42" s="596"/>
    </row>
  </sheetData>
  <sheetProtection sheet="1" objects="1" scenarios="1" formatCells="0" formatColumns="0" formatRows="0" insertColumns="0" insertRows="0" deleteColumns="0" deleteRows="0"/>
  <mergeCells count="19">
    <mergeCell ref="B31:C31"/>
    <mergeCell ref="E31:F31"/>
    <mergeCell ref="I22:L23"/>
    <mergeCell ref="A37:G37"/>
    <mergeCell ref="A38:G42"/>
    <mergeCell ref="A24:G24"/>
    <mergeCell ref="B25:C25"/>
    <mergeCell ref="E25:F25"/>
    <mergeCell ref="B26:C26"/>
    <mergeCell ref="E26:F26"/>
    <mergeCell ref="B32:C32"/>
    <mergeCell ref="E32:F32"/>
    <mergeCell ref="B33:C33"/>
    <mergeCell ref="E33:F33"/>
    <mergeCell ref="A28:G28"/>
    <mergeCell ref="B29:C29"/>
    <mergeCell ref="E29:F29"/>
    <mergeCell ref="B30:C30"/>
    <mergeCell ref="E30:F30"/>
  </mergeCells>
  <conditionalFormatting sqref="A37:G42">
    <cfRule type="expression" dxfId="34" priority="4">
      <formula>$A$36=""</formula>
    </cfRule>
  </conditionalFormatting>
  <conditionalFormatting sqref="D30:D33 D26">
    <cfRule type="expression" dxfId="33" priority="2">
      <formula>D26="x"</formula>
    </cfRule>
    <cfRule type="expression" dxfId="32" priority="3">
      <formula>D26="✓"</formula>
    </cfRule>
  </conditionalFormatting>
  <hyperlinks>
    <hyperlink ref="K2" location="Datenbasis!A1" display="Zurück zu Registerblatt &quot;Datenbasis&quot;"/>
    <hyperlink ref="F22" location="'T - 208'!A9" display="Weiter zu Registerblatt &quot;T - 208&quot;"/>
  </hyperlinks>
  <pageMargins left="0.59055118110236227" right="0.43307086614173229" top="1.14625" bottom="0.35433070866141736" header="0.62992125984251968" footer="0.43307086614173229"/>
  <pageSetup paperSize="9" scale="76" orientation="landscape" r:id="rId1"/>
  <headerFooter alignWithMargins="0">
    <oddHeader>&amp;L&amp;"Arial,Fett"Amt für Volksschule&amp;"Arial,Standard"
Finanzen&amp;R&amp;G</oddHeader>
  </headerFooter>
  <rowBreaks count="1" manualBreakCount="1">
    <brk id="26" max="7" man="1"/>
  </rowBreaks>
  <ignoredErrors>
    <ignoredError sqref="B22:E22" unlockedFormula="1"/>
  </ignoredErrors>
  <legacyDrawingHF r:id="rId2"/>
  <extLst>
    <ext xmlns:x14="http://schemas.microsoft.com/office/spreadsheetml/2009/9/main" uri="{78C0D931-6437-407d-A8EE-F0AAD7539E65}">
      <x14:conditionalFormattings>
        <x14:conditionalFormatting xmlns:xm="http://schemas.microsoft.com/office/excel/2006/main">
          <x14:cfRule type="expression" priority="1" id="{CEB76E59-FE80-4052-9352-80E7D93D017F}">
            <xm:f>Datenbasis!$E$35="unwesentlich"</xm:f>
            <x14:dxf>
              <font>
                <color theme="0"/>
              </font>
              <fill>
                <patternFill>
                  <bgColor theme="0"/>
                </patternFill>
              </fill>
              <border>
                <left/>
                <right/>
                <top/>
                <bottom/>
                <vertical/>
                <horizontal/>
              </border>
            </x14:dxf>
          </x14:cfRule>
          <xm:sqref>A24:H33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'Drop Down menu'!$F$21:$F$24</xm:f>
          </x14:formula1>
          <xm:sqref>D26 D30:D33</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theme="9"/>
    <pageSetUpPr fitToPage="1"/>
  </sheetPr>
  <dimension ref="A1:L41"/>
  <sheetViews>
    <sheetView zoomScaleNormal="100" workbookViewId="0">
      <selection activeCell="C7" sqref="C7:D7"/>
    </sheetView>
  </sheetViews>
  <sheetFormatPr baseColWidth="10" defaultColWidth="12" defaultRowHeight="11.25" x14ac:dyDescent="0.2"/>
  <cols>
    <col min="1" max="1" width="14" style="2" customWidth="1"/>
    <col min="2" max="2" width="62.5" style="2" customWidth="1"/>
    <col min="3" max="3" width="9.6640625" style="3" customWidth="1"/>
    <col min="4" max="4" width="19.5" style="4" customWidth="1"/>
    <col min="5" max="5" width="19.5" style="2" customWidth="1"/>
    <col min="6" max="6" width="37.83203125" style="2" customWidth="1"/>
    <col min="7" max="7" width="14.6640625" style="2" customWidth="1"/>
    <col min="8" max="8" width="1.5" style="2" customWidth="1"/>
    <col min="9" max="10" width="9.33203125" style="2" customWidth="1"/>
    <col min="11" max="11" width="35" style="2" bestFit="1" customWidth="1"/>
    <col min="12" max="237" width="9.33203125" style="2" customWidth="1"/>
    <col min="238" max="16384" width="12" style="2"/>
  </cols>
  <sheetData>
    <row r="1" spans="1:12" ht="18.75" customHeight="1" x14ac:dyDescent="0.2">
      <c r="A1" s="1"/>
      <c r="E1" s="50" t="s">
        <v>46</v>
      </c>
    </row>
    <row r="2" spans="1:12" ht="15.75" x14ac:dyDescent="0.25">
      <c r="A2" s="5"/>
      <c r="B2" s="6" t="s">
        <v>1</v>
      </c>
      <c r="D2" s="7"/>
      <c r="E2" s="7"/>
      <c r="K2" s="120" t="s">
        <v>262</v>
      </c>
    </row>
    <row r="3" spans="1:12" x14ac:dyDescent="0.2">
      <c r="B3" s="4"/>
    </row>
    <row r="4" spans="1:12" s="8" customFormat="1" x14ac:dyDescent="0.2">
      <c r="A4" s="8" t="s">
        <v>17</v>
      </c>
      <c r="B4" s="9" t="str">
        <f>'B - 100'!$B$4</f>
        <v/>
      </c>
      <c r="C4" s="10"/>
      <c r="D4" s="11" t="s">
        <v>2</v>
      </c>
      <c r="E4" s="20" t="str">
        <f>+'B - 100'!E4</f>
        <v/>
      </c>
    </row>
    <row r="5" spans="1:12" ht="11.25" customHeight="1" x14ac:dyDescent="0.2">
      <c r="B5" s="4"/>
      <c r="K5" s="228"/>
      <c r="L5" s="228"/>
    </row>
    <row r="6" spans="1:12" s="8" customFormat="1" ht="24.75" customHeight="1" x14ac:dyDescent="0.2">
      <c r="A6" s="12" t="s">
        <v>3</v>
      </c>
      <c r="B6" s="31" t="s">
        <v>16</v>
      </c>
      <c r="C6" s="10"/>
      <c r="D6" s="14"/>
      <c r="E6" s="15"/>
      <c r="K6" s="228"/>
      <c r="L6" s="228"/>
    </row>
    <row r="7" spans="1:12" x14ac:dyDescent="0.2">
      <c r="D7" s="16"/>
      <c r="E7" s="17"/>
      <c r="K7" s="228"/>
      <c r="L7" s="228"/>
    </row>
    <row r="8" spans="1:12" ht="21" customHeight="1" x14ac:dyDescent="0.2">
      <c r="A8" s="274" t="s">
        <v>4</v>
      </c>
      <c r="B8" s="275" t="s">
        <v>5</v>
      </c>
      <c r="C8" s="275" t="s">
        <v>6</v>
      </c>
      <c r="D8" s="276" t="s">
        <v>7</v>
      </c>
      <c r="E8" s="277" t="s">
        <v>0</v>
      </c>
    </row>
    <row r="9" spans="1:12" ht="15.95" customHeight="1" x14ac:dyDescent="0.2">
      <c r="A9" s="32"/>
      <c r="B9" s="25"/>
      <c r="C9" s="22"/>
      <c r="D9" s="27"/>
      <c r="E9" s="23"/>
    </row>
    <row r="10" spans="1:12" ht="15.95" customHeight="1" x14ac:dyDescent="0.2">
      <c r="A10" s="33"/>
      <c r="B10" s="25"/>
      <c r="C10" s="22"/>
      <c r="D10" s="24"/>
      <c r="E10" s="24"/>
    </row>
    <row r="11" spans="1:12" ht="15.95" customHeight="1" x14ac:dyDescent="0.2">
      <c r="A11" s="33"/>
      <c r="B11" s="25"/>
      <c r="C11" s="22"/>
      <c r="D11" s="24"/>
      <c r="E11" s="24"/>
    </row>
    <row r="12" spans="1:12" ht="15.95" customHeight="1" x14ac:dyDescent="0.2">
      <c r="A12" s="33"/>
      <c r="B12" s="25"/>
      <c r="C12" s="22"/>
      <c r="D12" s="24"/>
      <c r="E12" s="24"/>
    </row>
    <row r="13" spans="1:12" ht="15.95" customHeight="1" x14ac:dyDescent="0.2">
      <c r="A13" s="33"/>
      <c r="B13" s="25"/>
      <c r="C13" s="22"/>
      <c r="D13" s="24"/>
      <c r="E13" s="24"/>
    </row>
    <row r="14" spans="1:12" ht="15.95" customHeight="1" x14ac:dyDescent="0.2">
      <c r="A14" s="33"/>
      <c r="B14" s="25"/>
      <c r="C14" s="22"/>
      <c r="D14" s="24"/>
      <c r="E14" s="24"/>
    </row>
    <row r="15" spans="1:12" ht="15.95" customHeight="1" x14ac:dyDescent="0.2">
      <c r="A15" s="33"/>
      <c r="B15" s="25"/>
      <c r="C15" s="22"/>
      <c r="D15" s="24"/>
      <c r="E15" s="24"/>
    </row>
    <row r="16" spans="1:12" ht="15.95" customHeight="1" x14ac:dyDescent="0.2">
      <c r="A16" s="33"/>
      <c r="B16" s="25"/>
      <c r="C16" s="22"/>
      <c r="D16" s="24"/>
      <c r="E16" s="24"/>
    </row>
    <row r="17" spans="1:12" ht="15.95" customHeight="1" x14ac:dyDescent="0.2">
      <c r="A17" s="33"/>
      <c r="B17" s="25"/>
      <c r="C17" s="22"/>
      <c r="D17" s="24"/>
      <c r="E17" s="24"/>
    </row>
    <row r="18" spans="1:12" ht="15.95" customHeight="1" x14ac:dyDescent="0.2">
      <c r="A18" s="33"/>
      <c r="B18" s="25"/>
      <c r="C18" s="22"/>
      <c r="D18" s="24"/>
      <c r="E18" s="24"/>
    </row>
    <row r="19" spans="1:12" ht="15.95" customHeight="1" x14ac:dyDescent="0.2">
      <c r="A19" s="33"/>
      <c r="B19" s="25"/>
      <c r="C19" s="22"/>
      <c r="D19" s="24"/>
      <c r="E19" s="24"/>
    </row>
    <row r="20" spans="1:12" ht="15.95" customHeight="1" x14ac:dyDescent="0.2">
      <c r="A20" s="33"/>
      <c r="B20" s="25"/>
      <c r="C20" s="22"/>
      <c r="D20" s="24"/>
      <c r="E20" s="24"/>
    </row>
    <row r="21" spans="1:12" ht="15.95" customHeight="1" x14ac:dyDescent="0.2">
      <c r="A21" s="34"/>
      <c r="B21" s="28" t="s">
        <v>8</v>
      </c>
      <c r="C21" s="29"/>
      <c r="D21" s="30"/>
      <c r="E21" s="30"/>
    </row>
    <row r="22" spans="1:12" ht="15.95" customHeight="1" thickBot="1" x14ac:dyDescent="0.25">
      <c r="A22" s="283"/>
      <c r="B22" s="284" t="str">
        <f>"Total "&amp;B6</f>
        <v>Total 208 - Langfristige Rückstellungen</v>
      </c>
      <c r="C22" s="285"/>
      <c r="D22" s="286">
        <f>SUM(D9:D21)</f>
        <v>0</v>
      </c>
      <c r="E22" s="287">
        <f>SUM(E9:E21)</f>
        <v>0</v>
      </c>
      <c r="F22" s="120" t="s">
        <v>332</v>
      </c>
      <c r="H22" s="221"/>
      <c r="I22" s="571" t="s">
        <v>573</v>
      </c>
      <c r="J22" s="571"/>
      <c r="K22" s="571"/>
      <c r="L22" s="571"/>
    </row>
    <row r="23" spans="1:12" ht="12" thickTop="1" x14ac:dyDescent="0.2">
      <c r="I23" s="571"/>
      <c r="J23" s="571"/>
      <c r="K23" s="571"/>
      <c r="L23" s="571"/>
    </row>
    <row r="24" spans="1:12" ht="15" x14ac:dyDescent="0.25">
      <c r="A24" s="421" t="s">
        <v>122</v>
      </c>
      <c r="B24" s="421"/>
      <c r="C24" s="421"/>
      <c r="D24" s="421"/>
      <c r="E24" s="421"/>
      <c r="F24" s="421"/>
      <c r="G24" s="421"/>
    </row>
    <row r="25" spans="1:12" ht="12.75" x14ac:dyDescent="0.2">
      <c r="A25" s="65" t="s">
        <v>124</v>
      </c>
      <c r="B25" s="582" t="s">
        <v>132</v>
      </c>
      <c r="C25" s="583"/>
      <c r="D25" s="66" t="s">
        <v>133</v>
      </c>
      <c r="E25" s="584" t="s">
        <v>147</v>
      </c>
      <c r="F25" s="585"/>
      <c r="G25" s="66" t="s">
        <v>274</v>
      </c>
    </row>
    <row r="26" spans="1:12" ht="18.75" x14ac:dyDescent="0.2">
      <c r="A26" s="64">
        <v>1</v>
      </c>
      <c r="B26" s="541" t="s">
        <v>166</v>
      </c>
      <c r="C26" s="542"/>
      <c r="D26" s="272"/>
      <c r="E26" s="586"/>
      <c r="F26" s="587"/>
      <c r="G26" s="308"/>
      <c r="H26" s="101"/>
    </row>
    <row r="27" spans="1:12" ht="42.75" customHeight="1" x14ac:dyDescent="0.2">
      <c r="A27" s="64">
        <v>2</v>
      </c>
      <c r="B27" s="541" t="s">
        <v>241</v>
      </c>
      <c r="C27" s="542"/>
      <c r="D27" s="272"/>
      <c r="E27" s="586"/>
      <c r="F27" s="587"/>
      <c r="G27" s="308"/>
      <c r="H27" s="101"/>
    </row>
    <row r="29" spans="1:12" ht="15" x14ac:dyDescent="0.25">
      <c r="A29" s="421" t="s">
        <v>131</v>
      </c>
      <c r="B29" s="421"/>
      <c r="C29" s="421"/>
      <c r="D29" s="421"/>
      <c r="E29" s="421"/>
      <c r="F29" s="421"/>
      <c r="G29" s="421"/>
    </row>
    <row r="30" spans="1:12" ht="12.75" x14ac:dyDescent="0.2">
      <c r="A30" s="65" t="s">
        <v>124</v>
      </c>
      <c r="B30" s="582" t="s">
        <v>132</v>
      </c>
      <c r="C30" s="583"/>
      <c r="D30" s="66" t="s">
        <v>133</v>
      </c>
      <c r="E30" s="584" t="s">
        <v>147</v>
      </c>
      <c r="F30" s="585"/>
      <c r="G30" s="66" t="s">
        <v>274</v>
      </c>
    </row>
    <row r="31" spans="1:12" ht="60" customHeight="1" x14ac:dyDescent="0.2">
      <c r="A31" s="69">
        <v>3</v>
      </c>
      <c r="B31" s="504" t="s">
        <v>242</v>
      </c>
      <c r="C31" s="504"/>
      <c r="D31" s="272"/>
      <c r="E31" s="579"/>
      <c r="F31" s="580"/>
      <c r="G31" s="70"/>
      <c r="H31" s="101"/>
    </row>
    <row r="32" spans="1:12" ht="38.25" customHeight="1" x14ac:dyDescent="0.2">
      <c r="A32" s="69">
        <v>4</v>
      </c>
      <c r="B32" s="504" t="s">
        <v>243</v>
      </c>
      <c r="C32" s="504"/>
      <c r="D32" s="272"/>
      <c r="E32" s="579"/>
      <c r="F32" s="580"/>
      <c r="G32" s="70"/>
      <c r="H32" s="101"/>
    </row>
    <row r="33" spans="1:7" ht="44.25" customHeight="1" x14ac:dyDescent="0.2">
      <c r="A33" s="69">
        <v>5</v>
      </c>
      <c r="B33" s="504" t="s">
        <v>550</v>
      </c>
      <c r="C33" s="504"/>
      <c r="D33" s="272"/>
      <c r="E33" s="579"/>
      <c r="F33" s="580"/>
      <c r="G33" s="70"/>
    </row>
    <row r="35" spans="1:7" x14ac:dyDescent="0.2">
      <c r="A35" s="114" t="str">
        <f>IF(Datenbasis!G36=0,"",Datenbasis!G36)</f>
        <v/>
      </c>
    </row>
    <row r="36" spans="1:7" ht="15" x14ac:dyDescent="0.25">
      <c r="A36" s="575" t="s">
        <v>273</v>
      </c>
      <c r="B36" s="575"/>
      <c r="C36" s="575"/>
      <c r="D36" s="563"/>
      <c r="E36" s="563"/>
      <c r="F36" s="563"/>
      <c r="G36" s="563"/>
    </row>
    <row r="37" spans="1:7" x14ac:dyDescent="0.2">
      <c r="A37" s="588" t="s">
        <v>304</v>
      </c>
      <c r="B37" s="589"/>
      <c r="C37" s="589"/>
      <c r="D37" s="589"/>
      <c r="E37" s="589"/>
      <c r="F37" s="589"/>
      <c r="G37" s="590"/>
    </row>
    <row r="38" spans="1:7" x14ac:dyDescent="0.2">
      <c r="A38" s="591"/>
      <c r="B38" s="592"/>
      <c r="C38" s="592"/>
      <c r="D38" s="592"/>
      <c r="E38" s="592"/>
      <c r="F38" s="592"/>
      <c r="G38" s="593"/>
    </row>
    <row r="39" spans="1:7" x14ac:dyDescent="0.2">
      <c r="A39" s="591"/>
      <c r="B39" s="592"/>
      <c r="C39" s="592"/>
      <c r="D39" s="592"/>
      <c r="E39" s="592"/>
      <c r="F39" s="592"/>
      <c r="G39" s="593"/>
    </row>
    <row r="40" spans="1:7" x14ac:dyDescent="0.2">
      <c r="A40" s="591"/>
      <c r="B40" s="592"/>
      <c r="C40" s="592"/>
      <c r="D40" s="592"/>
      <c r="E40" s="592"/>
      <c r="F40" s="592"/>
      <c r="G40" s="593"/>
    </row>
    <row r="41" spans="1:7" x14ac:dyDescent="0.2">
      <c r="A41" s="594"/>
      <c r="B41" s="595"/>
      <c r="C41" s="595"/>
      <c r="D41" s="595"/>
      <c r="E41" s="595"/>
      <c r="F41" s="595"/>
      <c r="G41" s="596"/>
    </row>
  </sheetData>
  <sheetProtection sheet="1" objects="1" scenarios="1" formatCells="0" formatColumns="0" formatRows="0" insertColumns="0" insertRows="0" deleteColumns="0" deleteRows="0"/>
  <mergeCells count="19">
    <mergeCell ref="B32:C32"/>
    <mergeCell ref="E32:F32"/>
    <mergeCell ref="I22:L23"/>
    <mergeCell ref="A36:G36"/>
    <mergeCell ref="A37:G41"/>
    <mergeCell ref="A24:G24"/>
    <mergeCell ref="B25:C25"/>
    <mergeCell ref="E25:F25"/>
    <mergeCell ref="B26:C26"/>
    <mergeCell ref="E26:F26"/>
    <mergeCell ref="B27:C27"/>
    <mergeCell ref="E27:F27"/>
    <mergeCell ref="B33:C33"/>
    <mergeCell ref="E33:F33"/>
    <mergeCell ref="A29:G29"/>
    <mergeCell ref="B30:C30"/>
    <mergeCell ref="E30:F30"/>
    <mergeCell ref="B31:C31"/>
    <mergeCell ref="E31:F31"/>
  </mergeCells>
  <conditionalFormatting sqref="A36:G41">
    <cfRule type="expression" dxfId="30" priority="4">
      <formula>$A$35=""</formula>
    </cfRule>
  </conditionalFormatting>
  <conditionalFormatting sqref="D31:D33 D26:D27">
    <cfRule type="expression" dxfId="29" priority="2">
      <formula>D26="x"</formula>
    </cfRule>
    <cfRule type="expression" dxfId="28" priority="3">
      <formula>D26="✓"</formula>
    </cfRule>
  </conditionalFormatting>
  <hyperlinks>
    <hyperlink ref="K2" location="Datenbasis!A1" display="Zurück zu Registerblatt &quot;Datenbasis&quot;"/>
    <hyperlink ref="F22" location="'U - 291'!A9" display="Weiter zu Registerblatt &quot;U - 291&quot;"/>
  </hyperlinks>
  <pageMargins left="0.59055118110236227" right="0.43307086614173229" top="1.2075" bottom="0.35433070866141736" header="0.62992125984251968" footer="0.43307086614173229"/>
  <pageSetup paperSize="9" scale="76" orientation="landscape" r:id="rId1"/>
  <headerFooter alignWithMargins="0">
    <oddHeader>&amp;L&amp;"Arial,Fett"Amt für Volksschule&amp;"Arial,Standard"
Finanzen&amp;R&amp;G</oddHeader>
  </headerFooter>
  <rowBreaks count="1" manualBreakCount="1">
    <brk id="28" max="7" man="1"/>
  </rowBreaks>
  <ignoredErrors>
    <ignoredError sqref="B22:E22" unlockedFormula="1"/>
  </ignoredErrors>
  <legacyDrawingHF r:id="rId2"/>
  <extLst>
    <ext xmlns:x14="http://schemas.microsoft.com/office/spreadsheetml/2009/9/main" uri="{78C0D931-6437-407d-A8EE-F0AAD7539E65}">
      <x14:conditionalFormattings>
        <x14:conditionalFormatting xmlns:xm="http://schemas.microsoft.com/office/excel/2006/main">
          <x14:cfRule type="expression" priority="1" id="{65AA8FC6-9F8E-4C0E-A041-F5DB8B497BF3}">
            <xm:f>Datenbasis!$E$36="unwesentlich"</xm:f>
            <x14:dxf>
              <font>
                <color theme="0"/>
              </font>
              <fill>
                <patternFill>
                  <bgColor theme="0"/>
                </patternFill>
              </fill>
              <border>
                <left/>
                <right/>
                <top/>
                <bottom/>
                <vertical/>
                <horizontal/>
              </border>
            </x14:dxf>
          </x14:cfRule>
          <xm:sqref>A24:H33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'Drop Down menu'!$F$21:$F$24</xm:f>
          </x14:formula1>
          <xm:sqref>D26:D27 D31:D33</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theme="9"/>
    <pageSetUpPr fitToPage="1"/>
  </sheetPr>
  <dimension ref="A1:L44"/>
  <sheetViews>
    <sheetView zoomScaleNormal="100" workbookViewId="0">
      <selection activeCell="C7" sqref="C7:D7"/>
    </sheetView>
  </sheetViews>
  <sheetFormatPr baseColWidth="10" defaultColWidth="12" defaultRowHeight="11.25" x14ac:dyDescent="0.2"/>
  <cols>
    <col min="1" max="1" width="14" style="2" customWidth="1"/>
    <col min="2" max="2" width="62.5" style="2" customWidth="1"/>
    <col min="3" max="3" width="9.6640625" style="3" customWidth="1"/>
    <col min="4" max="4" width="19.5" style="4" customWidth="1"/>
    <col min="5" max="5" width="19.5" style="2" customWidth="1"/>
    <col min="6" max="6" width="37.83203125" style="2" customWidth="1"/>
    <col min="7" max="7" width="14.6640625" style="2" customWidth="1"/>
    <col min="8" max="8" width="1.83203125" style="2" customWidth="1"/>
    <col min="9" max="10" width="9.33203125" style="2" customWidth="1"/>
    <col min="11" max="11" width="35" style="2" bestFit="1" customWidth="1"/>
    <col min="12" max="237" width="9.33203125" style="2" customWidth="1"/>
    <col min="238" max="16384" width="12" style="2"/>
  </cols>
  <sheetData>
    <row r="1" spans="1:12" ht="18.75" customHeight="1" x14ac:dyDescent="0.2">
      <c r="A1" s="1"/>
      <c r="E1" s="50" t="s">
        <v>50</v>
      </c>
    </row>
    <row r="2" spans="1:12" ht="15.75" x14ac:dyDescent="0.25">
      <c r="A2" s="5"/>
      <c r="B2" s="6" t="s">
        <v>1</v>
      </c>
      <c r="D2" s="7"/>
      <c r="E2" s="7"/>
      <c r="K2" s="120" t="s">
        <v>262</v>
      </c>
    </row>
    <row r="3" spans="1:12" x14ac:dyDescent="0.2">
      <c r="B3" s="4"/>
    </row>
    <row r="4" spans="1:12" s="8" customFormat="1" x14ac:dyDescent="0.2">
      <c r="A4" s="8" t="s">
        <v>17</v>
      </c>
      <c r="B4" s="9" t="str">
        <f>'B - 100'!$B$4</f>
        <v/>
      </c>
      <c r="C4" s="10"/>
      <c r="D4" s="11" t="s">
        <v>2</v>
      </c>
      <c r="E4" s="20" t="str">
        <f>+'B - 100'!E4</f>
        <v/>
      </c>
    </row>
    <row r="5" spans="1:12" ht="11.25" customHeight="1" x14ac:dyDescent="0.2">
      <c r="B5" s="4"/>
      <c r="K5" s="228"/>
      <c r="L5" s="228"/>
    </row>
    <row r="6" spans="1:12" s="8" customFormat="1" ht="24.75" customHeight="1" x14ac:dyDescent="0.2">
      <c r="A6" s="12" t="s">
        <v>3</v>
      </c>
      <c r="B6" s="31" t="s">
        <v>47</v>
      </c>
      <c r="C6" s="10"/>
      <c r="D6" s="14"/>
      <c r="E6" s="15"/>
      <c r="K6" s="228"/>
      <c r="L6" s="228"/>
    </row>
    <row r="7" spans="1:12" x14ac:dyDescent="0.2">
      <c r="D7" s="16"/>
      <c r="E7" s="17"/>
      <c r="K7" s="228"/>
      <c r="L7" s="228"/>
    </row>
    <row r="8" spans="1:12" ht="21" customHeight="1" x14ac:dyDescent="0.2">
      <c r="A8" s="274" t="s">
        <v>4</v>
      </c>
      <c r="B8" s="275" t="s">
        <v>5</v>
      </c>
      <c r="C8" s="275" t="s">
        <v>6</v>
      </c>
      <c r="D8" s="276" t="s">
        <v>7</v>
      </c>
      <c r="E8" s="277" t="s">
        <v>0</v>
      </c>
    </row>
    <row r="9" spans="1:12" ht="15.95" customHeight="1" x14ac:dyDescent="0.2">
      <c r="A9" s="32"/>
      <c r="B9" s="25"/>
      <c r="C9" s="22"/>
      <c r="D9" s="27"/>
      <c r="E9" s="23"/>
    </row>
    <row r="10" spans="1:12" ht="15.95" customHeight="1" x14ac:dyDescent="0.2">
      <c r="A10" s="33"/>
      <c r="B10" s="25"/>
      <c r="C10" s="22"/>
      <c r="D10" s="24"/>
      <c r="E10" s="24"/>
    </row>
    <row r="11" spans="1:12" ht="15.95" customHeight="1" x14ac:dyDescent="0.2">
      <c r="A11" s="33"/>
      <c r="B11" s="25"/>
      <c r="C11" s="22"/>
      <c r="D11" s="24"/>
      <c r="E11" s="24"/>
    </row>
    <row r="12" spans="1:12" ht="15.95" customHeight="1" x14ac:dyDescent="0.2">
      <c r="A12" s="33"/>
      <c r="B12" s="25"/>
      <c r="C12" s="22"/>
      <c r="D12" s="24"/>
      <c r="E12" s="24"/>
    </row>
    <row r="13" spans="1:12" ht="15.95" customHeight="1" x14ac:dyDescent="0.2">
      <c r="A13" s="33"/>
      <c r="B13" s="25"/>
      <c r="C13" s="22"/>
      <c r="D13" s="24"/>
      <c r="E13" s="24"/>
    </row>
    <row r="14" spans="1:12" ht="15.95" customHeight="1" x14ac:dyDescent="0.2">
      <c r="A14" s="33"/>
      <c r="B14" s="25"/>
      <c r="C14" s="22"/>
      <c r="D14" s="24"/>
      <c r="E14" s="24"/>
    </row>
    <row r="15" spans="1:12" ht="15.95" customHeight="1" x14ac:dyDescent="0.2">
      <c r="A15" s="33"/>
      <c r="B15" s="25"/>
      <c r="C15" s="22"/>
      <c r="D15" s="24"/>
      <c r="E15" s="24"/>
    </row>
    <row r="16" spans="1:12" ht="15.95" customHeight="1" x14ac:dyDescent="0.2">
      <c r="A16" s="33"/>
      <c r="B16" s="25"/>
      <c r="C16" s="22"/>
      <c r="D16" s="24"/>
      <c r="E16" s="24"/>
    </row>
    <row r="17" spans="1:12" ht="15.95" customHeight="1" x14ac:dyDescent="0.2">
      <c r="A17" s="33"/>
      <c r="B17" s="25"/>
      <c r="C17" s="22"/>
      <c r="D17" s="24"/>
      <c r="E17" s="24"/>
    </row>
    <row r="18" spans="1:12" ht="15.95" customHeight="1" x14ac:dyDescent="0.2">
      <c r="A18" s="33"/>
      <c r="B18" s="25"/>
      <c r="C18" s="22"/>
      <c r="D18" s="24"/>
      <c r="E18" s="24"/>
    </row>
    <row r="19" spans="1:12" ht="15.95" customHeight="1" x14ac:dyDescent="0.2">
      <c r="A19" s="33"/>
      <c r="B19" s="25"/>
      <c r="C19" s="22"/>
      <c r="D19" s="24"/>
      <c r="E19" s="24"/>
    </row>
    <row r="20" spans="1:12" ht="15.95" customHeight="1" x14ac:dyDescent="0.2">
      <c r="A20" s="33"/>
      <c r="B20" s="25"/>
      <c r="C20" s="22"/>
      <c r="D20" s="24"/>
      <c r="E20" s="24"/>
    </row>
    <row r="21" spans="1:12" ht="15.95" customHeight="1" x14ac:dyDescent="0.2">
      <c r="A21" s="34"/>
      <c r="B21" s="28" t="s">
        <v>8</v>
      </c>
      <c r="C21" s="29"/>
      <c r="D21" s="30"/>
      <c r="E21" s="30"/>
    </row>
    <row r="22" spans="1:12" ht="15.95" customHeight="1" thickBot="1" x14ac:dyDescent="0.25">
      <c r="A22" s="283"/>
      <c r="B22" s="284" t="str">
        <f>"Total "&amp;B6</f>
        <v>Total 291 - Fonds</v>
      </c>
      <c r="C22" s="285"/>
      <c r="D22" s="286">
        <f>SUM(D9:D21)</f>
        <v>0</v>
      </c>
      <c r="E22" s="287">
        <f>SUM(E9:E21)</f>
        <v>0</v>
      </c>
      <c r="F22" s="120" t="s">
        <v>333</v>
      </c>
      <c r="H22" s="221"/>
      <c r="I22" s="571" t="s">
        <v>573</v>
      </c>
      <c r="J22" s="571"/>
      <c r="K22" s="571"/>
      <c r="L22" s="571"/>
    </row>
    <row r="23" spans="1:12" ht="12" thickTop="1" x14ac:dyDescent="0.2">
      <c r="I23" s="571"/>
      <c r="J23" s="571"/>
      <c r="K23" s="571"/>
      <c r="L23" s="571"/>
    </row>
    <row r="24" spans="1:12" ht="15" x14ac:dyDescent="0.25">
      <c r="A24" s="421" t="s">
        <v>122</v>
      </c>
      <c r="B24" s="421"/>
      <c r="C24" s="421"/>
      <c r="D24" s="421"/>
      <c r="E24" s="421"/>
      <c r="F24" s="421"/>
      <c r="G24" s="421"/>
    </row>
    <row r="25" spans="1:12" ht="12.75" x14ac:dyDescent="0.2">
      <c r="A25" s="65" t="s">
        <v>124</v>
      </c>
      <c r="B25" s="582" t="s">
        <v>132</v>
      </c>
      <c r="C25" s="583"/>
      <c r="D25" s="66" t="s">
        <v>133</v>
      </c>
      <c r="E25" s="584" t="s">
        <v>147</v>
      </c>
      <c r="F25" s="585"/>
      <c r="G25" s="66" t="s">
        <v>274</v>
      </c>
    </row>
    <row r="26" spans="1:12" ht="18.75" x14ac:dyDescent="0.2">
      <c r="A26" s="64">
        <v>1</v>
      </c>
      <c r="B26" s="541" t="s">
        <v>245</v>
      </c>
      <c r="C26" s="542"/>
      <c r="D26" s="272"/>
      <c r="E26" s="586"/>
      <c r="F26" s="587"/>
      <c r="G26" s="308"/>
      <c r="H26" s="101"/>
    </row>
    <row r="27" spans="1:12" ht="42.75" customHeight="1" x14ac:dyDescent="0.2">
      <c r="A27" s="64">
        <v>2</v>
      </c>
      <c r="B27" s="541" t="s">
        <v>244</v>
      </c>
      <c r="C27" s="542"/>
      <c r="D27" s="272"/>
      <c r="E27" s="586"/>
      <c r="F27" s="587"/>
      <c r="G27" s="308"/>
      <c r="H27" s="101"/>
    </row>
    <row r="29" spans="1:12" ht="15" x14ac:dyDescent="0.25">
      <c r="A29" s="421" t="s">
        <v>131</v>
      </c>
      <c r="B29" s="421"/>
      <c r="C29" s="421"/>
      <c r="D29" s="421"/>
      <c r="E29" s="421"/>
      <c r="F29" s="421"/>
      <c r="G29" s="421"/>
    </row>
    <row r="30" spans="1:12" ht="12.75" x14ac:dyDescent="0.2">
      <c r="A30" s="65" t="s">
        <v>124</v>
      </c>
      <c r="B30" s="582" t="s">
        <v>132</v>
      </c>
      <c r="C30" s="583"/>
      <c r="D30" s="66" t="s">
        <v>133</v>
      </c>
      <c r="E30" s="584" t="s">
        <v>147</v>
      </c>
      <c r="F30" s="585"/>
      <c r="G30" s="66" t="s">
        <v>274</v>
      </c>
    </row>
    <row r="31" spans="1:12" ht="42" customHeight="1" x14ac:dyDescent="0.2">
      <c r="A31" s="69">
        <v>3</v>
      </c>
      <c r="B31" s="504" t="s">
        <v>555</v>
      </c>
      <c r="C31" s="504"/>
      <c r="D31" s="272"/>
      <c r="E31" s="579"/>
      <c r="F31" s="580"/>
      <c r="G31" s="70"/>
      <c r="H31" s="101"/>
    </row>
    <row r="32" spans="1:12" ht="42" customHeight="1" x14ac:dyDescent="0.2">
      <c r="A32" s="69">
        <v>4</v>
      </c>
      <c r="B32" s="527" t="s">
        <v>246</v>
      </c>
      <c r="C32" s="528"/>
      <c r="D32" s="272"/>
      <c r="E32" s="579"/>
      <c r="F32" s="580"/>
      <c r="G32" s="70"/>
      <c r="H32" s="101"/>
    </row>
    <row r="33" spans="1:8" ht="42" customHeight="1" x14ac:dyDescent="0.2">
      <c r="A33" s="69">
        <v>5</v>
      </c>
      <c r="B33" s="527" t="s">
        <v>248</v>
      </c>
      <c r="C33" s="528"/>
      <c r="D33" s="272"/>
      <c r="E33" s="579"/>
      <c r="F33" s="580"/>
      <c r="G33" s="70"/>
      <c r="H33" s="101"/>
    </row>
    <row r="34" spans="1:8" ht="57.75" customHeight="1" x14ac:dyDescent="0.2">
      <c r="A34" s="69">
        <v>6</v>
      </c>
      <c r="B34" s="527" t="s">
        <v>247</v>
      </c>
      <c r="C34" s="528"/>
      <c r="D34" s="272"/>
      <c r="E34" s="579"/>
      <c r="F34" s="580"/>
      <c r="G34" s="70"/>
      <c r="H34" s="101"/>
    </row>
    <row r="35" spans="1:8" ht="33" customHeight="1" x14ac:dyDescent="0.2">
      <c r="A35" s="69">
        <v>7</v>
      </c>
      <c r="B35" s="527" t="s">
        <v>255</v>
      </c>
      <c r="C35" s="528"/>
      <c r="D35" s="272"/>
      <c r="E35" s="579"/>
      <c r="F35" s="580"/>
      <c r="G35" s="70"/>
      <c r="H35" s="101"/>
    </row>
    <row r="36" spans="1:8" ht="52.5" customHeight="1" x14ac:dyDescent="0.2">
      <c r="A36" s="69">
        <v>8</v>
      </c>
      <c r="B36" s="504" t="s">
        <v>550</v>
      </c>
      <c r="C36" s="504"/>
      <c r="D36" s="272"/>
      <c r="E36" s="579"/>
      <c r="F36" s="580"/>
      <c r="G36" s="70"/>
    </row>
    <row r="38" spans="1:8" x14ac:dyDescent="0.2">
      <c r="A38" s="114" t="str">
        <f>IF(Datenbasis!G37=0,"",Datenbasis!G37)</f>
        <v/>
      </c>
    </row>
    <row r="39" spans="1:8" ht="15" x14ac:dyDescent="0.25">
      <c r="A39" s="575" t="s">
        <v>273</v>
      </c>
      <c r="B39" s="575"/>
      <c r="C39" s="575"/>
      <c r="D39" s="563"/>
      <c r="E39" s="563"/>
      <c r="F39" s="563"/>
      <c r="G39" s="563"/>
    </row>
    <row r="40" spans="1:8" x14ac:dyDescent="0.2">
      <c r="A40" s="588" t="s">
        <v>304</v>
      </c>
      <c r="B40" s="589"/>
      <c r="C40" s="589"/>
      <c r="D40" s="589"/>
      <c r="E40" s="589"/>
      <c r="F40" s="589"/>
      <c r="G40" s="590"/>
    </row>
    <row r="41" spans="1:8" x14ac:dyDescent="0.2">
      <c r="A41" s="591"/>
      <c r="B41" s="592"/>
      <c r="C41" s="592"/>
      <c r="D41" s="592"/>
      <c r="E41" s="592"/>
      <c r="F41" s="592"/>
      <c r="G41" s="593"/>
    </row>
    <row r="42" spans="1:8" x14ac:dyDescent="0.2">
      <c r="A42" s="591"/>
      <c r="B42" s="592"/>
      <c r="C42" s="592"/>
      <c r="D42" s="592"/>
      <c r="E42" s="592"/>
      <c r="F42" s="592"/>
      <c r="G42" s="593"/>
    </row>
    <row r="43" spans="1:8" x14ac:dyDescent="0.2">
      <c r="A43" s="591"/>
      <c r="B43" s="592"/>
      <c r="C43" s="592"/>
      <c r="D43" s="592"/>
      <c r="E43" s="592"/>
      <c r="F43" s="592"/>
      <c r="G43" s="593"/>
    </row>
    <row r="44" spans="1:8" x14ac:dyDescent="0.2">
      <c r="A44" s="594"/>
      <c r="B44" s="595"/>
      <c r="C44" s="595"/>
      <c r="D44" s="595"/>
      <c r="E44" s="595"/>
      <c r="F44" s="595"/>
      <c r="G44" s="596"/>
    </row>
  </sheetData>
  <sheetProtection sheet="1" objects="1" scenarios="1" formatCells="0" formatColumns="0" formatRows="0" insertColumns="0" insertRows="0" deleteColumns="0" deleteRows="0"/>
  <mergeCells count="25">
    <mergeCell ref="E35:F35"/>
    <mergeCell ref="A39:G39"/>
    <mergeCell ref="A40:G44"/>
    <mergeCell ref="A24:G24"/>
    <mergeCell ref="B25:C25"/>
    <mergeCell ref="E25:F25"/>
    <mergeCell ref="B26:C26"/>
    <mergeCell ref="E26:F26"/>
    <mergeCell ref="B36:C36"/>
    <mergeCell ref="E36:F36"/>
    <mergeCell ref="B27:C27"/>
    <mergeCell ref="E27:F27"/>
    <mergeCell ref="E32:F32"/>
    <mergeCell ref="B32:C32"/>
    <mergeCell ref="B33:C33"/>
    <mergeCell ref="B35:C35"/>
    <mergeCell ref="I22:L23"/>
    <mergeCell ref="E33:F33"/>
    <mergeCell ref="B34:C34"/>
    <mergeCell ref="E34:F34"/>
    <mergeCell ref="A29:G29"/>
    <mergeCell ref="B30:C30"/>
    <mergeCell ref="E30:F30"/>
    <mergeCell ref="B31:C31"/>
    <mergeCell ref="E31:F31"/>
  </mergeCells>
  <conditionalFormatting sqref="A39:G44">
    <cfRule type="expression" dxfId="26" priority="4">
      <formula>$A$38=""</formula>
    </cfRule>
  </conditionalFormatting>
  <conditionalFormatting sqref="D31:D36 D26:D27">
    <cfRule type="expression" dxfId="25" priority="2">
      <formula>D26="x"</formula>
    </cfRule>
    <cfRule type="expression" dxfId="24" priority="3">
      <formula>D26="✓"</formula>
    </cfRule>
  </conditionalFormatting>
  <hyperlinks>
    <hyperlink ref="K2" location="Datenbasis!A1" display="Zurück zu Registerblatt &quot;Datenbasis&quot;"/>
    <hyperlink ref="F22" location="'V - 292'!A9" display="Weiter zu Registerblatt &quot;V - 292&quot;"/>
  </hyperlinks>
  <pageMargins left="0.59055118110236227" right="0.43307086614173229" top="1.1375" bottom="0.35433070866141736" header="0.62992125984251968" footer="0.43307086614173229"/>
  <pageSetup paperSize="9" scale="64" orientation="landscape" r:id="rId1"/>
  <headerFooter alignWithMargins="0">
    <oddHeader>&amp;L&amp;"Arial,Fett"Amt für Volksschule&amp;"Arial,Standard"
Finanzen&amp;R&amp;G</oddHeader>
  </headerFooter>
  <rowBreaks count="1" manualBreakCount="1">
    <brk id="28" max="7" man="1"/>
  </rowBreaks>
  <ignoredErrors>
    <ignoredError sqref="B22:E22" unlockedFormula="1"/>
  </ignoredErrors>
  <legacyDrawingHF r:id="rId2"/>
  <extLst>
    <ext xmlns:x14="http://schemas.microsoft.com/office/spreadsheetml/2009/9/main" uri="{78C0D931-6437-407d-A8EE-F0AAD7539E65}">
      <x14:conditionalFormattings>
        <x14:conditionalFormatting xmlns:xm="http://schemas.microsoft.com/office/excel/2006/main">
          <x14:cfRule type="expression" priority="1" id="{6FF16BC3-132F-409D-B459-F6915DDBEEEB}">
            <xm:f>Datenbasis!$E$37="unwesentlich"</xm:f>
            <x14:dxf>
              <font>
                <color theme="0"/>
              </font>
              <fill>
                <patternFill>
                  <bgColor theme="0"/>
                </patternFill>
              </fill>
              <border>
                <left/>
                <right/>
                <top/>
                <bottom/>
                <vertical/>
                <horizontal/>
              </border>
            </x14:dxf>
          </x14:cfRule>
          <xm:sqref>A24:H32 A34:H34 A33:E33 G33:H33 A36:H36 A35:E35 G35:H35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'Drop Down menu'!$F$21:$F$24</xm:f>
          </x14:formula1>
          <xm:sqref>D26:D27 D31:D36</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theme="9"/>
    <pageSetUpPr fitToPage="1"/>
  </sheetPr>
  <dimension ref="A1:L44"/>
  <sheetViews>
    <sheetView zoomScaleNormal="100" workbookViewId="0">
      <selection activeCell="C7" sqref="C7:D7"/>
    </sheetView>
  </sheetViews>
  <sheetFormatPr baseColWidth="10" defaultColWidth="12" defaultRowHeight="11.25" x14ac:dyDescent="0.2"/>
  <cols>
    <col min="1" max="1" width="14" style="2" customWidth="1"/>
    <col min="2" max="2" width="62.5" style="2" customWidth="1"/>
    <col min="3" max="3" width="9.6640625" style="3" customWidth="1"/>
    <col min="4" max="4" width="19.5" style="4" customWidth="1"/>
    <col min="5" max="5" width="19.5" style="2" customWidth="1"/>
    <col min="6" max="6" width="37.83203125" style="2" customWidth="1"/>
    <col min="7" max="7" width="14.6640625" style="2" customWidth="1"/>
    <col min="8" max="8" width="1.83203125" style="2" customWidth="1"/>
    <col min="9" max="10" width="9.33203125" style="2" customWidth="1"/>
    <col min="11" max="11" width="35" style="2" bestFit="1" customWidth="1"/>
    <col min="12" max="237" width="9.33203125" style="2" customWidth="1"/>
    <col min="238" max="16384" width="12" style="2"/>
  </cols>
  <sheetData>
    <row r="1" spans="1:12" ht="18.75" customHeight="1" x14ac:dyDescent="0.2">
      <c r="A1" s="1"/>
      <c r="E1" s="50" t="s">
        <v>49</v>
      </c>
    </row>
    <row r="2" spans="1:12" ht="15.75" x14ac:dyDescent="0.25">
      <c r="A2" s="5"/>
      <c r="B2" s="6" t="s">
        <v>1</v>
      </c>
      <c r="D2" s="7"/>
      <c r="E2" s="7"/>
      <c r="K2" s="120" t="s">
        <v>262</v>
      </c>
    </row>
    <row r="3" spans="1:12" x14ac:dyDescent="0.2">
      <c r="B3" s="4"/>
    </row>
    <row r="4" spans="1:12" s="8" customFormat="1" x14ac:dyDescent="0.2">
      <c r="A4" s="8" t="s">
        <v>17</v>
      </c>
      <c r="B4" s="9" t="str">
        <f>'B - 100'!$B$4</f>
        <v/>
      </c>
      <c r="C4" s="10"/>
      <c r="D4" s="11" t="s">
        <v>2</v>
      </c>
      <c r="E4" s="20" t="str">
        <f>+'B - 100'!E4</f>
        <v/>
      </c>
    </row>
    <row r="5" spans="1:12" ht="11.25" customHeight="1" x14ac:dyDescent="0.2">
      <c r="B5" s="4"/>
      <c r="K5" s="228"/>
      <c r="L5" s="228"/>
    </row>
    <row r="6" spans="1:12" s="8" customFormat="1" ht="24.75" customHeight="1" x14ac:dyDescent="0.2">
      <c r="A6" s="12" t="s">
        <v>3</v>
      </c>
      <c r="B6" s="31" t="s">
        <v>48</v>
      </c>
      <c r="C6" s="10"/>
      <c r="D6" s="14"/>
      <c r="E6" s="15"/>
      <c r="K6" s="228"/>
      <c r="L6" s="228"/>
    </row>
    <row r="7" spans="1:12" x14ac:dyDescent="0.2">
      <c r="D7" s="16"/>
      <c r="E7" s="17"/>
      <c r="K7" s="228"/>
      <c r="L7" s="228"/>
    </row>
    <row r="8" spans="1:12" ht="21" customHeight="1" x14ac:dyDescent="0.2">
      <c r="A8" s="274" t="s">
        <v>4</v>
      </c>
      <c r="B8" s="275" t="s">
        <v>5</v>
      </c>
      <c r="C8" s="275" t="s">
        <v>6</v>
      </c>
      <c r="D8" s="276" t="s">
        <v>7</v>
      </c>
      <c r="E8" s="277" t="s">
        <v>0</v>
      </c>
    </row>
    <row r="9" spans="1:12" ht="15.95" customHeight="1" x14ac:dyDescent="0.2">
      <c r="A9" s="32"/>
      <c r="B9" s="25"/>
      <c r="C9" s="22"/>
      <c r="D9" s="27"/>
      <c r="E9" s="23"/>
    </row>
    <row r="10" spans="1:12" ht="15.95" customHeight="1" x14ac:dyDescent="0.2">
      <c r="A10" s="33"/>
      <c r="B10" s="25"/>
      <c r="C10" s="22"/>
      <c r="D10" s="24"/>
      <c r="E10" s="24"/>
    </row>
    <row r="11" spans="1:12" ht="15.95" customHeight="1" x14ac:dyDescent="0.2">
      <c r="A11" s="33"/>
      <c r="B11" s="25"/>
      <c r="C11" s="22"/>
      <c r="D11" s="24"/>
      <c r="E11" s="24"/>
    </row>
    <row r="12" spans="1:12" ht="15.95" customHeight="1" x14ac:dyDescent="0.2">
      <c r="A12" s="33"/>
      <c r="B12" s="25"/>
      <c r="C12" s="22"/>
      <c r="D12" s="24"/>
      <c r="E12" s="24"/>
    </row>
    <row r="13" spans="1:12" ht="15.95" customHeight="1" x14ac:dyDescent="0.2">
      <c r="A13" s="33"/>
      <c r="B13" s="25"/>
      <c r="C13" s="22"/>
      <c r="D13" s="24"/>
      <c r="E13" s="24"/>
    </row>
    <row r="14" spans="1:12" ht="15.95" customHeight="1" x14ac:dyDescent="0.2">
      <c r="A14" s="33"/>
      <c r="B14" s="25"/>
      <c r="C14" s="22"/>
      <c r="D14" s="24"/>
      <c r="E14" s="24"/>
    </row>
    <row r="15" spans="1:12" ht="15.95" customHeight="1" x14ac:dyDescent="0.2">
      <c r="A15" s="33"/>
      <c r="B15" s="25"/>
      <c r="C15" s="22"/>
      <c r="D15" s="24"/>
      <c r="E15" s="24"/>
    </row>
    <row r="16" spans="1:12" ht="15.95" customHeight="1" x14ac:dyDescent="0.2">
      <c r="A16" s="33"/>
      <c r="B16" s="25"/>
      <c r="C16" s="22"/>
      <c r="D16" s="24"/>
      <c r="E16" s="24"/>
    </row>
    <row r="17" spans="1:12" ht="15.95" customHeight="1" x14ac:dyDescent="0.2">
      <c r="A17" s="33"/>
      <c r="B17" s="25"/>
      <c r="C17" s="22"/>
      <c r="D17" s="24"/>
      <c r="E17" s="24"/>
    </row>
    <row r="18" spans="1:12" ht="15.95" customHeight="1" x14ac:dyDescent="0.2">
      <c r="A18" s="33"/>
      <c r="B18" s="25"/>
      <c r="C18" s="22"/>
      <c r="D18" s="24"/>
      <c r="E18" s="24"/>
    </row>
    <row r="19" spans="1:12" ht="15.95" customHeight="1" x14ac:dyDescent="0.2">
      <c r="A19" s="33"/>
      <c r="B19" s="25"/>
      <c r="C19" s="22"/>
      <c r="D19" s="24"/>
      <c r="E19" s="24"/>
    </row>
    <row r="20" spans="1:12" ht="15.95" customHeight="1" x14ac:dyDescent="0.2">
      <c r="A20" s="33"/>
      <c r="B20" s="25"/>
      <c r="C20" s="22"/>
      <c r="D20" s="24"/>
      <c r="E20" s="24"/>
    </row>
    <row r="21" spans="1:12" ht="15.95" customHeight="1" x14ac:dyDescent="0.2">
      <c r="A21" s="34"/>
      <c r="B21" s="28" t="s">
        <v>8</v>
      </c>
      <c r="C21" s="29"/>
      <c r="D21" s="30"/>
      <c r="E21" s="30"/>
    </row>
    <row r="22" spans="1:12" ht="15.95" customHeight="1" thickBot="1" x14ac:dyDescent="0.25">
      <c r="A22" s="283"/>
      <c r="B22" s="284" t="str">
        <f>"Total "&amp;B6</f>
        <v>Total 292 - Rücklagen der Globalbudgetbereiche</v>
      </c>
      <c r="C22" s="285"/>
      <c r="D22" s="286">
        <f>SUM(D9:D21)</f>
        <v>0</v>
      </c>
      <c r="E22" s="287">
        <f>SUM(E9:E21)</f>
        <v>0</v>
      </c>
      <c r="F22" s="120" t="s">
        <v>334</v>
      </c>
      <c r="H22" s="221"/>
      <c r="I22" s="571" t="s">
        <v>573</v>
      </c>
      <c r="J22" s="571"/>
      <c r="K22" s="571"/>
      <c r="L22" s="571"/>
    </row>
    <row r="23" spans="1:12" ht="12" thickTop="1" x14ac:dyDescent="0.2">
      <c r="I23" s="571"/>
      <c r="J23" s="571"/>
      <c r="K23" s="571"/>
      <c r="L23" s="571"/>
    </row>
    <row r="24" spans="1:12" ht="15" x14ac:dyDescent="0.25">
      <c r="A24" s="421" t="s">
        <v>122</v>
      </c>
      <c r="B24" s="421"/>
      <c r="C24" s="421"/>
      <c r="D24" s="421"/>
      <c r="E24" s="421"/>
      <c r="F24" s="421"/>
      <c r="G24" s="421"/>
    </row>
    <row r="25" spans="1:12" ht="12.75" x14ac:dyDescent="0.2">
      <c r="A25" s="65" t="s">
        <v>124</v>
      </c>
      <c r="B25" s="582" t="s">
        <v>132</v>
      </c>
      <c r="C25" s="583"/>
      <c r="D25" s="66" t="s">
        <v>133</v>
      </c>
      <c r="E25" s="584" t="s">
        <v>147</v>
      </c>
      <c r="F25" s="585"/>
      <c r="G25" s="66" t="s">
        <v>274</v>
      </c>
    </row>
    <row r="26" spans="1:12" ht="18.75" x14ac:dyDescent="0.2">
      <c r="A26" s="64">
        <v>1</v>
      </c>
      <c r="B26" s="541" t="s">
        <v>245</v>
      </c>
      <c r="C26" s="542"/>
      <c r="D26" s="272"/>
      <c r="E26" s="586"/>
      <c r="F26" s="587"/>
      <c r="G26" s="308"/>
      <c r="H26" s="101"/>
    </row>
    <row r="27" spans="1:12" ht="18.75" x14ac:dyDescent="0.2">
      <c r="A27" s="64">
        <v>2</v>
      </c>
      <c r="B27" s="541" t="s">
        <v>244</v>
      </c>
      <c r="C27" s="542"/>
      <c r="D27" s="272"/>
      <c r="E27" s="586"/>
      <c r="F27" s="587"/>
      <c r="G27" s="308"/>
      <c r="H27" s="101"/>
    </row>
    <row r="29" spans="1:12" ht="15" x14ac:dyDescent="0.25">
      <c r="A29" s="421" t="s">
        <v>131</v>
      </c>
      <c r="B29" s="421"/>
      <c r="C29" s="421"/>
      <c r="D29" s="421"/>
      <c r="E29" s="421"/>
      <c r="F29" s="421"/>
      <c r="G29" s="421"/>
    </row>
    <row r="30" spans="1:12" ht="12.75" x14ac:dyDescent="0.2">
      <c r="A30" s="65" t="s">
        <v>124</v>
      </c>
      <c r="B30" s="582" t="s">
        <v>132</v>
      </c>
      <c r="C30" s="583"/>
      <c r="D30" s="66" t="s">
        <v>133</v>
      </c>
      <c r="E30" s="584" t="s">
        <v>147</v>
      </c>
      <c r="F30" s="585"/>
      <c r="G30" s="66" t="s">
        <v>274</v>
      </c>
    </row>
    <row r="31" spans="1:12" ht="31.5" customHeight="1" x14ac:dyDescent="0.2">
      <c r="A31" s="69">
        <v>3</v>
      </c>
      <c r="B31" s="504" t="s">
        <v>251</v>
      </c>
      <c r="C31" s="504"/>
      <c r="D31" s="272"/>
      <c r="E31" s="579"/>
      <c r="F31" s="580"/>
      <c r="G31" s="70"/>
      <c r="H31" s="101"/>
    </row>
    <row r="32" spans="1:12" ht="42" customHeight="1" x14ac:dyDescent="0.2">
      <c r="A32" s="69">
        <v>4</v>
      </c>
      <c r="B32" s="527" t="s">
        <v>249</v>
      </c>
      <c r="C32" s="528"/>
      <c r="D32" s="272"/>
      <c r="E32" s="579"/>
      <c r="F32" s="580"/>
      <c r="G32" s="70"/>
      <c r="H32" s="101"/>
    </row>
    <row r="33" spans="1:8" ht="30.75" customHeight="1" x14ac:dyDescent="0.2">
      <c r="A33" s="69">
        <v>5</v>
      </c>
      <c r="B33" s="527" t="s">
        <v>250</v>
      </c>
      <c r="C33" s="528"/>
      <c r="D33" s="272"/>
      <c r="E33" s="579"/>
      <c r="F33" s="580"/>
      <c r="G33" s="70"/>
      <c r="H33" s="101"/>
    </row>
    <row r="34" spans="1:8" ht="54" customHeight="1" x14ac:dyDescent="0.2">
      <c r="A34" s="69">
        <v>6</v>
      </c>
      <c r="B34" s="527" t="s">
        <v>247</v>
      </c>
      <c r="C34" s="528"/>
      <c r="D34" s="272"/>
      <c r="E34" s="579"/>
      <c r="F34" s="580"/>
      <c r="G34" s="70"/>
      <c r="H34" s="101"/>
    </row>
    <row r="35" spans="1:8" ht="34.5" customHeight="1" x14ac:dyDescent="0.2">
      <c r="A35" s="69">
        <v>7</v>
      </c>
      <c r="B35" s="527" t="s">
        <v>255</v>
      </c>
      <c r="C35" s="528"/>
      <c r="D35" s="272"/>
      <c r="E35" s="579"/>
      <c r="F35" s="580"/>
      <c r="G35" s="70"/>
    </row>
    <row r="36" spans="1:8" ht="37.5" customHeight="1" x14ac:dyDescent="0.2">
      <c r="A36" s="69">
        <v>8</v>
      </c>
      <c r="B36" s="504" t="s">
        <v>158</v>
      </c>
      <c r="C36" s="504"/>
      <c r="D36" s="272"/>
      <c r="E36" s="579"/>
      <c r="F36" s="580"/>
      <c r="G36" s="70"/>
    </row>
    <row r="38" spans="1:8" x14ac:dyDescent="0.2">
      <c r="A38" s="114" t="str">
        <f>IF(Datenbasis!G38=0,"",Datenbasis!G38)</f>
        <v/>
      </c>
    </row>
    <row r="39" spans="1:8" ht="15" x14ac:dyDescent="0.25">
      <c r="A39" s="575" t="s">
        <v>273</v>
      </c>
      <c r="B39" s="575"/>
      <c r="C39" s="575"/>
      <c r="D39" s="563"/>
      <c r="E39" s="563"/>
      <c r="F39" s="563"/>
      <c r="G39" s="563"/>
    </row>
    <row r="40" spans="1:8" x14ac:dyDescent="0.2">
      <c r="A40" s="588" t="s">
        <v>301</v>
      </c>
      <c r="B40" s="589"/>
      <c r="C40" s="589"/>
      <c r="D40" s="589"/>
      <c r="E40" s="589"/>
      <c r="F40" s="589"/>
      <c r="G40" s="590"/>
    </row>
    <row r="41" spans="1:8" x14ac:dyDescent="0.2">
      <c r="A41" s="591"/>
      <c r="B41" s="592"/>
      <c r="C41" s="592"/>
      <c r="D41" s="592"/>
      <c r="E41" s="592"/>
      <c r="F41" s="592"/>
      <c r="G41" s="593"/>
    </row>
    <row r="42" spans="1:8" x14ac:dyDescent="0.2">
      <c r="A42" s="591"/>
      <c r="B42" s="592"/>
      <c r="C42" s="592"/>
      <c r="D42" s="592"/>
      <c r="E42" s="592"/>
      <c r="F42" s="592"/>
      <c r="G42" s="593"/>
    </row>
    <row r="43" spans="1:8" x14ac:dyDescent="0.2">
      <c r="A43" s="591"/>
      <c r="B43" s="592"/>
      <c r="C43" s="592"/>
      <c r="D43" s="592"/>
      <c r="E43" s="592"/>
      <c r="F43" s="592"/>
      <c r="G43" s="593"/>
    </row>
    <row r="44" spans="1:8" x14ac:dyDescent="0.2">
      <c r="A44" s="594"/>
      <c r="B44" s="595"/>
      <c r="C44" s="595"/>
      <c r="D44" s="595"/>
      <c r="E44" s="595"/>
      <c r="F44" s="595"/>
      <c r="G44" s="596"/>
    </row>
  </sheetData>
  <sheetProtection sheet="1" objects="1" scenarios="1" formatCells="0" formatColumns="0" formatRows="0" insertColumns="0" insertRows="0" deleteColumns="0" deleteRows="0"/>
  <mergeCells count="25">
    <mergeCell ref="B33:C33"/>
    <mergeCell ref="B35:C35"/>
    <mergeCell ref="B27:C27"/>
    <mergeCell ref="E27:F27"/>
    <mergeCell ref="E30:F30"/>
    <mergeCell ref="B31:C31"/>
    <mergeCell ref="E33:F33"/>
    <mergeCell ref="A29:G29"/>
    <mergeCell ref="B30:C30"/>
    <mergeCell ref="A40:G44"/>
    <mergeCell ref="A39:G39"/>
    <mergeCell ref="I22:L23"/>
    <mergeCell ref="E35:F35"/>
    <mergeCell ref="E31:F31"/>
    <mergeCell ref="B34:C34"/>
    <mergeCell ref="E34:F34"/>
    <mergeCell ref="B32:C32"/>
    <mergeCell ref="E32:F32"/>
    <mergeCell ref="A24:G24"/>
    <mergeCell ref="B25:C25"/>
    <mergeCell ref="E25:F25"/>
    <mergeCell ref="B26:C26"/>
    <mergeCell ref="E26:F26"/>
    <mergeCell ref="B36:C36"/>
    <mergeCell ref="E36:F36"/>
  </mergeCells>
  <conditionalFormatting sqref="A39:G44">
    <cfRule type="expression" dxfId="22" priority="4">
      <formula>$A$38=""</formula>
    </cfRule>
  </conditionalFormatting>
  <conditionalFormatting sqref="D31:D36 D26:D27">
    <cfRule type="expression" dxfId="21" priority="2">
      <formula>D26="x"</formula>
    </cfRule>
    <cfRule type="expression" dxfId="20" priority="3">
      <formula>D26="✓"</formula>
    </cfRule>
  </conditionalFormatting>
  <hyperlinks>
    <hyperlink ref="K2" location="Datenbasis!A1" display="Zurück zu Registerblatt &quot;Datenbasis&quot;"/>
    <hyperlink ref="F22" location="'W - 293'!A9" display="Weiter zu Registerblatt &quot;W - 293&quot;"/>
  </hyperlinks>
  <pageMargins left="0.59055118110236227" right="0.43307086614173229" top="1.14625" bottom="0.35433070866141736" header="0.62992125984251968" footer="0.43307086614173229"/>
  <pageSetup paperSize="9" scale="70" orientation="landscape" r:id="rId1"/>
  <headerFooter alignWithMargins="0">
    <oddHeader>&amp;L&amp;"Arial,Fett"Amt für Volksschule&amp;"Arial,Standard"
Finanzen&amp;R&amp;G</oddHeader>
  </headerFooter>
  <rowBreaks count="1" manualBreakCount="1">
    <brk id="28" max="7" man="1"/>
  </rowBreaks>
  <ignoredErrors>
    <ignoredError sqref="B22:E22" unlockedFormula="1"/>
  </ignoredErrors>
  <legacyDrawingHF r:id="rId2"/>
  <extLst>
    <ext xmlns:x14="http://schemas.microsoft.com/office/spreadsheetml/2009/9/main" uri="{78C0D931-6437-407d-A8EE-F0AAD7539E65}">
      <x14:conditionalFormattings>
        <x14:conditionalFormatting xmlns:xm="http://schemas.microsoft.com/office/excel/2006/main">
          <x14:cfRule type="expression" priority="1" id="{3B6BB24E-B484-43ED-B1CF-F0834941C143}">
            <xm:f>Datenbasis!$E$38="unwesentlich"</xm:f>
            <x14:dxf>
              <font>
                <color theme="0"/>
              </font>
              <fill>
                <patternFill>
                  <bgColor theme="0"/>
                </patternFill>
              </fill>
              <border>
                <left/>
                <right/>
                <top/>
                <bottom/>
                <vertical/>
                <horizontal/>
              </border>
            </x14:dxf>
          </x14:cfRule>
          <xm:sqref>A24:H32 A34:H34 A33:E33 G33:H33 A36:H36 A35:E35 G35:H35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'Drop Down menu'!$F$21:$F$24</xm:f>
          </x14:formula1>
          <xm:sqref>D26:D27 D31:D36</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tabColor theme="9"/>
    <pageSetUpPr fitToPage="1"/>
  </sheetPr>
  <dimension ref="A1:L39"/>
  <sheetViews>
    <sheetView topLeftCell="A22" zoomScaleNormal="100" workbookViewId="0">
      <selection activeCell="C7" sqref="C7:D7"/>
    </sheetView>
  </sheetViews>
  <sheetFormatPr baseColWidth="10" defaultColWidth="12" defaultRowHeight="11.25" x14ac:dyDescent="0.2"/>
  <cols>
    <col min="1" max="1" width="14" style="2" customWidth="1"/>
    <col min="2" max="2" width="62.5" style="2" customWidth="1"/>
    <col min="3" max="3" width="9.6640625" style="3" customWidth="1"/>
    <col min="4" max="4" width="19.5" style="4" customWidth="1"/>
    <col min="5" max="5" width="19.5" style="2" customWidth="1"/>
    <col min="6" max="6" width="37.83203125" style="2" customWidth="1"/>
    <col min="7" max="7" width="14.6640625" style="2" customWidth="1"/>
    <col min="8" max="8" width="1.5" style="2" customWidth="1"/>
    <col min="9" max="10" width="9.33203125" style="2" customWidth="1"/>
    <col min="11" max="11" width="35" style="2" bestFit="1" customWidth="1"/>
    <col min="12" max="237" width="9.33203125" style="2" customWidth="1"/>
    <col min="238" max="16384" width="12" style="2"/>
  </cols>
  <sheetData>
    <row r="1" spans="1:12" ht="18.75" customHeight="1" x14ac:dyDescent="0.2">
      <c r="A1" s="1"/>
      <c r="E1" s="50" t="s">
        <v>51</v>
      </c>
    </row>
    <row r="2" spans="1:12" ht="15.75" x14ac:dyDescent="0.25">
      <c r="A2" s="5"/>
      <c r="B2" s="6" t="s">
        <v>1</v>
      </c>
      <c r="D2" s="7"/>
      <c r="E2" s="7"/>
      <c r="K2" s="120" t="s">
        <v>262</v>
      </c>
    </row>
    <row r="3" spans="1:12" x14ac:dyDescent="0.2">
      <c r="B3" s="4"/>
    </row>
    <row r="4" spans="1:12" s="8" customFormat="1" x14ac:dyDescent="0.2">
      <c r="A4" s="8" t="s">
        <v>17</v>
      </c>
      <c r="B4" s="9" t="str">
        <f>'B - 100'!$B$4</f>
        <v/>
      </c>
      <c r="C4" s="10"/>
      <c r="D4" s="11" t="s">
        <v>2</v>
      </c>
      <c r="E4" s="20" t="str">
        <f>+'B - 100'!E4</f>
        <v/>
      </c>
    </row>
    <row r="5" spans="1:12" ht="11.25" customHeight="1" x14ac:dyDescent="0.2">
      <c r="B5" s="4"/>
      <c r="K5" s="228"/>
      <c r="L5" s="228"/>
    </row>
    <row r="6" spans="1:12" s="8" customFormat="1" ht="24.75" customHeight="1" x14ac:dyDescent="0.2">
      <c r="A6" s="12" t="s">
        <v>3</v>
      </c>
      <c r="B6" s="31" t="s">
        <v>52</v>
      </c>
      <c r="C6" s="10"/>
      <c r="D6" s="14"/>
      <c r="E6" s="15"/>
      <c r="K6" s="228"/>
      <c r="L6" s="228"/>
    </row>
    <row r="7" spans="1:12" x14ac:dyDescent="0.2">
      <c r="D7" s="16"/>
      <c r="E7" s="17"/>
      <c r="K7" s="228"/>
      <c r="L7" s="228"/>
    </row>
    <row r="8" spans="1:12" ht="21" customHeight="1" x14ac:dyDescent="0.2">
      <c r="A8" s="274" t="s">
        <v>4</v>
      </c>
      <c r="B8" s="275" t="s">
        <v>5</v>
      </c>
      <c r="C8" s="275" t="s">
        <v>6</v>
      </c>
      <c r="D8" s="276" t="s">
        <v>7</v>
      </c>
      <c r="E8" s="277" t="s">
        <v>0</v>
      </c>
    </row>
    <row r="9" spans="1:12" ht="15.95" customHeight="1" x14ac:dyDescent="0.2">
      <c r="A9" s="32"/>
      <c r="B9" s="25"/>
      <c r="C9" s="22"/>
      <c r="D9" s="27"/>
      <c r="E9" s="23"/>
    </row>
    <row r="10" spans="1:12" ht="15.95" customHeight="1" x14ac:dyDescent="0.2">
      <c r="A10" s="33"/>
      <c r="B10" s="25"/>
      <c r="C10" s="22"/>
      <c r="D10" s="24"/>
      <c r="E10" s="24"/>
    </row>
    <row r="11" spans="1:12" ht="15.95" customHeight="1" x14ac:dyDescent="0.2">
      <c r="A11" s="33"/>
      <c r="B11" s="25"/>
      <c r="C11" s="22"/>
      <c r="D11" s="24"/>
      <c r="E11" s="24"/>
    </row>
    <row r="12" spans="1:12" ht="15.95" customHeight="1" x14ac:dyDescent="0.2">
      <c r="A12" s="33"/>
      <c r="B12" s="25"/>
      <c r="C12" s="22"/>
      <c r="D12" s="24"/>
      <c r="E12" s="24"/>
    </row>
    <row r="13" spans="1:12" ht="15.95" customHeight="1" x14ac:dyDescent="0.2">
      <c r="A13" s="33"/>
      <c r="B13" s="25"/>
      <c r="C13" s="22"/>
      <c r="D13" s="24"/>
      <c r="E13" s="24"/>
    </row>
    <row r="14" spans="1:12" ht="15.95" customHeight="1" x14ac:dyDescent="0.2">
      <c r="A14" s="33"/>
      <c r="B14" s="25"/>
      <c r="C14" s="22"/>
      <c r="D14" s="24"/>
      <c r="E14" s="24"/>
    </row>
    <row r="15" spans="1:12" ht="15.95" customHeight="1" x14ac:dyDescent="0.2">
      <c r="A15" s="33"/>
      <c r="B15" s="25"/>
      <c r="C15" s="22"/>
      <c r="D15" s="24"/>
      <c r="E15" s="24"/>
    </row>
    <row r="16" spans="1:12" ht="15.95" customHeight="1" x14ac:dyDescent="0.2">
      <c r="A16" s="33"/>
      <c r="B16" s="25"/>
      <c r="C16" s="22"/>
      <c r="D16" s="24"/>
      <c r="E16" s="24"/>
    </row>
    <row r="17" spans="1:12" ht="15.95" customHeight="1" x14ac:dyDescent="0.2">
      <c r="A17" s="33"/>
      <c r="B17" s="25"/>
      <c r="C17" s="22"/>
      <c r="D17" s="24"/>
      <c r="E17" s="24"/>
    </row>
    <row r="18" spans="1:12" ht="15.95" customHeight="1" x14ac:dyDescent="0.2">
      <c r="A18" s="33"/>
      <c r="B18" s="25"/>
      <c r="C18" s="22"/>
      <c r="D18" s="24"/>
      <c r="E18" s="24"/>
    </row>
    <row r="19" spans="1:12" ht="15.95" customHeight="1" x14ac:dyDescent="0.2">
      <c r="A19" s="33"/>
      <c r="B19" s="25"/>
      <c r="C19" s="22"/>
      <c r="D19" s="24"/>
      <c r="E19" s="24"/>
    </row>
    <row r="20" spans="1:12" ht="15.95" customHeight="1" x14ac:dyDescent="0.2">
      <c r="A20" s="33"/>
      <c r="B20" s="25"/>
      <c r="C20" s="22"/>
      <c r="D20" s="24"/>
      <c r="E20" s="24"/>
    </row>
    <row r="21" spans="1:12" ht="15.95" customHeight="1" x14ac:dyDescent="0.2">
      <c r="A21" s="34"/>
      <c r="B21" s="28" t="s">
        <v>8</v>
      </c>
      <c r="C21" s="29"/>
      <c r="D21" s="30"/>
      <c r="E21" s="30"/>
    </row>
    <row r="22" spans="1:12" ht="15.95" customHeight="1" thickBot="1" x14ac:dyDescent="0.25">
      <c r="A22" s="283"/>
      <c r="B22" s="284" t="str">
        <f>"Total "&amp;B6</f>
        <v>Total 293 - Vorfinanzierungen</v>
      </c>
      <c r="C22" s="285"/>
      <c r="D22" s="286">
        <f>SUM(D9:D21)</f>
        <v>0</v>
      </c>
      <c r="E22" s="287">
        <f>SUM(E9:E21)</f>
        <v>0</v>
      </c>
      <c r="F22" s="120" t="s">
        <v>335</v>
      </c>
      <c r="H22" s="221"/>
      <c r="I22" s="571" t="s">
        <v>573</v>
      </c>
      <c r="J22" s="571"/>
      <c r="K22" s="571"/>
      <c r="L22" s="571"/>
    </row>
    <row r="23" spans="1:12" ht="12" thickTop="1" x14ac:dyDescent="0.2">
      <c r="I23" s="571"/>
      <c r="J23" s="571"/>
      <c r="K23" s="571"/>
      <c r="L23" s="571"/>
    </row>
    <row r="24" spans="1:12" ht="15" x14ac:dyDescent="0.25">
      <c r="A24" s="421" t="s">
        <v>122</v>
      </c>
      <c r="B24" s="421"/>
      <c r="C24" s="421"/>
      <c r="D24" s="421"/>
      <c r="E24" s="421"/>
      <c r="F24" s="421"/>
      <c r="G24" s="421"/>
    </row>
    <row r="25" spans="1:12" ht="12.75" x14ac:dyDescent="0.2">
      <c r="A25" s="65" t="s">
        <v>124</v>
      </c>
      <c r="B25" s="582" t="s">
        <v>132</v>
      </c>
      <c r="C25" s="583"/>
      <c r="D25" s="66" t="s">
        <v>133</v>
      </c>
      <c r="E25" s="584" t="s">
        <v>147</v>
      </c>
      <c r="F25" s="585"/>
      <c r="G25" s="66" t="s">
        <v>274</v>
      </c>
    </row>
    <row r="26" spans="1:12" ht="54" customHeight="1" x14ac:dyDescent="0.2">
      <c r="A26" s="64">
        <v>1</v>
      </c>
      <c r="B26" s="541" t="s">
        <v>253</v>
      </c>
      <c r="C26" s="542"/>
      <c r="D26" s="272"/>
      <c r="E26" s="586"/>
      <c r="F26" s="587"/>
      <c r="G26" s="308"/>
      <c r="H26" s="101"/>
    </row>
    <row r="27" spans="1:12" ht="56.25" customHeight="1" x14ac:dyDescent="0.2">
      <c r="A27" s="64">
        <v>2</v>
      </c>
      <c r="B27" s="541" t="s">
        <v>252</v>
      </c>
      <c r="C27" s="542"/>
      <c r="D27" s="272"/>
      <c r="E27" s="586"/>
      <c r="F27" s="587"/>
      <c r="G27" s="308"/>
      <c r="H27" s="101"/>
    </row>
    <row r="29" spans="1:12" ht="15" x14ac:dyDescent="0.25">
      <c r="A29" s="421" t="s">
        <v>131</v>
      </c>
      <c r="B29" s="421"/>
      <c r="C29" s="421"/>
      <c r="D29" s="421"/>
      <c r="E29" s="421"/>
      <c r="F29" s="421"/>
      <c r="G29" s="421"/>
    </row>
    <row r="30" spans="1:12" ht="12.75" x14ac:dyDescent="0.2">
      <c r="A30" s="65" t="s">
        <v>124</v>
      </c>
      <c r="B30" s="582" t="s">
        <v>132</v>
      </c>
      <c r="C30" s="583"/>
      <c r="D30" s="66" t="s">
        <v>133</v>
      </c>
      <c r="E30" s="584" t="s">
        <v>147</v>
      </c>
      <c r="F30" s="585"/>
      <c r="G30" s="66" t="s">
        <v>274</v>
      </c>
    </row>
    <row r="31" spans="1:12" ht="50.25" customHeight="1" x14ac:dyDescent="0.2">
      <c r="A31" s="69">
        <v>3</v>
      </c>
      <c r="B31" s="504" t="s">
        <v>265</v>
      </c>
      <c r="C31" s="504"/>
      <c r="D31" s="272"/>
      <c r="E31" s="579"/>
      <c r="F31" s="580"/>
      <c r="G31" s="70"/>
      <c r="H31" s="101"/>
    </row>
    <row r="32" spans="1:12" ht="42.75" customHeight="1" x14ac:dyDescent="0.2">
      <c r="A32" s="69">
        <v>4</v>
      </c>
      <c r="B32" s="103" t="s">
        <v>264</v>
      </c>
      <c r="C32" s="104"/>
      <c r="D32" s="272"/>
      <c r="E32" s="99"/>
      <c r="F32" s="100"/>
      <c r="G32" s="70"/>
      <c r="H32" s="101"/>
    </row>
    <row r="33" spans="1:8" ht="36.75" customHeight="1" x14ac:dyDescent="0.2">
      <c r="A33" s="69">
        <v>5</v>
      </c>
      <c r="B33" s="527" t="s">
        <v>254</v>
      </c>
      <c r="C33" s="528"/>
      <c r="D33" s="272"/>
      <c r="E33" s="579"/>
      <c r="F33" s="580"/>
      <c r="G33" s="70"/>
      <c r="H33" s="101"/>
    </row>
    <row r="34" spans="1:8" ht="34.5" customHeight="1" x14ac:dyDescent="0.2">
      <c r="A34" s="69">
        <v>6</v>
      </c>
      <c r="B34" s="527" t="s">
        <v>255</v>
      </c>
      <c r="C34" s="528"/>
      <c r="D34" s="272"/>
      <c r="E34" s="99"/>
      <c r="F34" s="100"/>
      <c r="G34" s="70"/>
      <c r="H34" s="101"/>
    </row>
    <row r="36" spans="1:8" x14ac:dyDescent="0.2">
      <c r="A36" s="114" t="str">
        <f>IF(Datenbasis!G39=0,"",Datenbasis!G39)</f>
        <v/>
      </c>
    </row>
    <row r="37" spans="1:8" ht="15" x14ac:dyDescent="0.25">
      <c r="A37" s="575" t="s">
        <v>273</v>
      </c>
      <c r="B37" s="575"/>
      <c r="C37" s="575"/>
      <c r="D37" s="563"/>
      <c r="E37" s="563"/>
      <c r="F37" s="563"/>
      <c r="G37" s="563"/>
    </row>
    <row r="38" spans="1:8" ht="12.75" x14ac:dyDescent="0.2">
      <c r="A38" s="68" t="s">
        <v>124</v>
      </c>
      <c r="B38" s="516" t="s">
        <v>132</v>
      </c>
      <c r="C38" s="510"/>
      <c r="D38" s="68" t="s">
        <v>133</v>
      </c>
      <c r="E38" s="581" t="s">
        <v>147</v>
      </c>
      <c r="F38" s="581"/>
      <c r="G38" s="68" t="s">
        <v>274</v>
      </c>
    </row>
    <row r="39" spans="1:8" ht="18.75" x14ac:dyDescent="0.2">
      <c r="A39" s="60">
        <v>7</v>
      </c>
      <c r="B39" s="504" t="s">
        <v>305</v>
      </c>
      <c r="C39" s="527"/>
      <c r="D39" s="272"/>
      <c r="E39" s="572"/>
      <c r="F39" s="572"/>
      <c r="G39" s="59"/>
      <c r="H39" s="101"/>
    </row>
  </sheetData>
  <sheetProtection sheet="1" objects="1" scenarios="1" formatCells="0" formatColumns="0" formatRows="0" insertColumns="0" insertRows="0" deleteColumns="0" deleteRows="0"/>
  <mergeCells count="21">
    <mergeCell ref="B34:C34"/>
    <mergeCell ref="B26:C26"/>
    <mergeCell ref="A29:G29"/>
    <mergeCell ref="B30:C30"/>
    <mergeCell ref="E30:F30"/>
    <mergeCell ref="B31:C31"/>
    <mergeCell ref="E31:F31"/>
    <mergeCell ref="B33:C33"/>
    <mergeCell ref="E33:F33"/>
    <mergeCell ref="E26:F26"/>
    <mergeCell ref="A37:G37"/>
    <mergeCell ref="B38:C38"/>
    <mergeCell ref="E38:F38"/>
    <mergeCell ref="B39:C39"/>
    <mergeCell ref="E39:F39"/>
    <mergeCell ref="I22:L23"/>
    <mergeCell ref="A24:G24"/>
    <mergeCell ref="B25:C25"/>
    <mergeCell ref="E25:F25"/>
    <mergeCell ref="B27:C27"/>
    <mergeCell ref="E27:F27"/>
  </mergeCells>
  <conditionalFormatting sqref="A37:H39">
    <cfRule type="expression" dxfId="18" priority="4">
      <formula>$A$36=""</formula>
    </cfRule>
  </conditionalFormatting>
  <conditionalFormatting sqref="D39 D31:D34 D26:D27">
    <cfRule type="expression" dxfId="17" priority="2">
      <formula>D26="x"</formula>
    </cfRule>
    <cfRule type="expression" dxfId="16" priority="3">
      <formula>D26="✓"</formula>
    </cfRule>
  </conditionalFormatting>
  <hyperlinks>
    <hyperlink ref="K2" location="Datenbasis!A1" display="Zurück zu Registerblatt &quot;Datenbasis&quot;"/>
    <hyperlink ref="F22" location="'X - 296'!A9" display="Weiter zu Registerblatt &quot;X - 296&quot;"/>
  </hyperlinks>
  <pageMargins left="0.59055118110236227" right="0.43307086614173229" top="1.1287499999999999" bottom="0.35433070866141736" header="0.62992125984251968" footer="0.43307086614173229"/>
  <pageSetup paperSize="9" scale="69" orientation="landscape" r:id="rId1"/>
  <headerFooter alignWithMargins="0">
    <oddHeader>&amp;L&amp;"Arial,Fett"Amt für Volksschule&amp;"Arial,Standard"
Finanzen&amp;R&amp;G</oddHeader>
  </headerFooter>
  <rowBreaks count="1" manualBreakCount="1">
    <brk id="27" max="7" man="1"/>
  </rowBreaks>
  <ignoredErrors>
    <ignoredError sqref="B22:E22" unlockedFormula="1"/>
  </ignoredErrors>
  <legacyDrawingHF r:id="rId2"/>
  <extLst>
    <ext xmlns:x14="http://schemas.microsoft.com/office/spreadsheetml/2009/9/main" uri="{78C0D931-6437-407d-A8EE-F0AAD7539E65}">
      <x14:conditionalFormattings>
        <x14:conditionalFormatting xmlns:xm="http://schemas.microsoft.com/office/excel/2006/main">
          <x14:cfRule type="expression" priority="1" id="{E4E6DCC9-3129-417E-9863-4084648AF755}">
            <xm:f>Datenbasis!$E$39="unwesentlich"</xm:f>
            <x14:dxf>
              <font>
                <color theme="0"/>
              </font>
              <fill>
                <patternFill>
                  <bgColor theme="0"/>
                </patternFill>
              </fill>
              <border>
                <left/>
                <right/>
                <top/>
                <bottom/>
                <vertical/>
                <horizontal/>
              </border>
            </x14:dxf>
          </x14:cfRule>
          <xm:sqref>A24:H25 A27:H34 A26:E26 G26:H26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'Drop Down menu'!$F$21:$F$24</xm:f>
          </x14:formula1>
          <xm:sqref>D26:D27 D31:D34 D39</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theme="9"/>
    <pageSetUpPr fitToPage="1"/>
  </sheetPr>
  <dimension ref="A1:L36"/>
  <sheetViews>
    <sheetView zoomScaleNormal="100" workbookViewId="0">
      <selection activeCell="C7" sqref="C7:D7"/>
    </sheetView>
  </sheetViews>
  <sheetFormatPr baseColWidth="10" defaultColWidth="12" defaultRowHeight="11.25" x14ac:dyDescent="0.2"/>
  <cols>
    <col min="1" max="1" width="14" style="2" customWidth="1"/>
    <col min="2" max="2" width="62.5" style="2" customWidth="1"/>
    <col min="3" max="3" width="9.6640625" style="3" customWidth="1"/>
    <col min="4" max="4" width="19.5" style="4" customWidth="1"/>
    <col min="5" max="5" width="19.5" style="2" customWidth="1"/>
    <col min="6" max="6" width="37.83203125" style="2" customWidth="1"/>
    <col min="7" max="7" width="14.6640625" style="2" customWidth="1"/>
    <col min="8" max="8" width="1.6640625" style="2" customWidth="1"/>
    <col min="9" max="10" width="9.33203125" style="2" customWidth="1"/>
    <col min="11" max="11" width="35" style="2" bestFit="1" customWidth="1"/>
    <col min="12" max="237" width="9.33203125" style="2" customWidth="1"/>
    <col min="238" max="16384" width="12" style="2"/>
  </cols>
  <sheetData>
    <row r="1" spans="1:12" ht="18.75" customHeight="1" x14ac:dyDescent="0.2">
      <c r="A1" s="1"/>
      <c r="E1" s="50" t="s">
        <v>53</v>
      </c>
    </row>
    <row r="2" spans="1:12" ht="15.75" x14ac:dyDescent="0.25">
      <c r="A2" s="5"/>
      <c r="B2" s="6" t="s">
        <v>1</v>
      </c>
      <c r="D2" s="7"/>
      <c r="E2" s="7"/>
      <c r="K2" s="120" t="s">
        <v>262</v>
      </c>
    </row>
    <row r="3" spans="1:12" x14ac:dyDescent="0.2">
      <c r="B3" s="4"/>
    </row>
    <row r="4" spans="1:12" s="8" customFormat="1" x14ac:dyDescent="0.2">
      <c r="A4" s="8" t="s">
        <v>17</v>
      </c>
      <c r="B4" s="9" t="str">
        <f>'B - 100'!$B$4</f>
        <v/>
      </c>
      <c r="C4" s="10"/>
      <c r="D4" s="11" t="s">
        <v>2</v>
      </c>
      <c r="E4" s="20" t="str">
        <f>+'B - 100'!E4</f>
        <v/>
      </c>
    </row>
    <row r="5" spans="1:12" ht="11.25" customHeight="1" x14ac:dyDescent="0.2">
      <c r="B5" s="4"/>
      <c r="K5" s="228"/>
      <c r="L5" s="228"/>
    </row>
    <row r="6" spans="1:12" s="8" customFormat="1" ht="24.75" customHeight="1" x14ac:dyDescent="0.2">
      <c r="A6" s="12" t="s">
        <v>3</v>
      </c>
      <c r="B6" s="31" t="s">
        <v>54</v>
      </c>
      <c r="C6" s="10"/>
      <c r="D6" s="14"/>
      <c r="E6" s="15"/>
      <c r="K6" s="228"/>
      <c r="L6" s="228"/>
    </row>
    <row r="7" spans="1:12" x14ac:dyDescent="0.2">
      <c r="D7" s="16"/>
      <c r="E7" s="17"/>
      <c r="K7" s="228"/>
      <c r="L7" s="228"/>
    </row>
    <row r="8" spans="1:12" ht="21" customHeight="1" x14ac:dyDescent="0.2">
      <c r="A8" s="274" t="s">
        <v>4</v>
      </c>
      <c r="B8" s="275" t="s">
        <v>5</v>
      </c>
      <c r="C8" s="275" t="s">
        <v>6</v>
      </c>
      <c r="D8" s="276" t="s">
        <v>7</v>
      </c>
      <c r="E8" s="277" t="s">
        <v>0</v>
      </c>
    </row>
    <row r="9" spans="1:12" ht="15.95" customHeight="1" x14ac:dyDescent="0.2">
      <c r="A9" s="32"/>
      <c r="B9" s="25"/>
      <c r="C9" s="22"/>
      <c r="D9" s="27"/>
      <c r="E9" s="23"/>
    </row>
    <row r="10" spans="1:12" ht="15.95" customHeight="1" x14ac:dyDescent="0.2">
      <c r="A10" s="33"/>
      <c r="B10" s="25"/>
      <c r="C10" s="22"/>
      <c r="D10" s="24"/>
      <c r="E10" s="24"/>
    </row>
    <row r="11" spans="1:12" ht="15.95" customHeight="1" x14ac:dyDescent="0.2">
      <c r="A11" s="33"/>
      <c r="B11" s="25"/>
      <c r="C11" s="22"/>
      <c r="D11" s="24"/>
      <c r="E11" s="24"/>
    </row>
    <row r="12" spans="1:12" ht="15.95" customHeight="1" x14ac:dyDescent="0.2">
      <c r="A12" s="33"/>
      <c r="B12" s="25"/>
      <c r="C12" s="22"/>
      <c r="D12" s="24"/>
      <c r="E12" s="24"/>
    </row>
    <row r="13" spans="1:12" ht="15.95" customHeight="1" x14ac:dyDescent="0.2">
      <c r="A13" s="33"/>
      <c r="B13" s="25"/>
      <c r="C13" s="22"/>
      <c r="D13" s="24"/>
      <c r="E13" s="24"/>
    </row>
    <row r="14" spans="1:12" ht="15.95" customHeight="1" x14ac:dyDescent="0.2">
      <c r="A14" s="33"/>
      <c r="B14" s="25"/>
      <c r="C14" s="22"/>
      <c r="D14" s="24"/>
      <c r="E14" s="24"/>
    </row>
    <row r="15" spans="1:12" ht="15.95" customHeight="1" x14ac:dyDescent="0.2">
      <c r="A15" s="33"/>
      <c r="B15" s="25"/>
      <c r="C15" s="22"/>
      <c r="D15" s="24"/>
      <c r="E15" s="24"/>
    </row>
    <row r="16" spans="1:12" ht="15.95" customHeight="1" x14ac:dyDescent="0.2">
      <c r="A16" s="33"/>
      <c r="B16" s="25"/>
      <c r="C16" s="22"/>
      <c r="D16" s="24"/>
      <c r="E16" s="24"/>
    </row>
    <row r="17" spans="1:12" ht="15.95" customHeight="1" x14ac:dyDescent="0.2">
      <c r="A17" s="33"/>
      <c r="B17" s="25"/>
      <c r="C17" s="22"/>
      <c r="D17" s="24"/>
      <c r="E17" s="24"/>
    </row>
    <row r="18" spans="1:12" ht="15.95" customHeight="1" x14ac:dyDescent="0.2">
      <c r="A18" s="33"/>
      <c r="B18" s="25"/>
      <c r="C18" s="22"/>
      <c r="D18" s="24"/>
      <c r="E18" s="24"/>
    </row>
    <row r="19" spans="1:12" ht="15.95" customHeight="1" x14ac:dyDescent="0.2">
      <c r="A19" s="33"/>
      <c r="B19" s="25"/>
      <c r="C19" s="22"/>
      <c r="D19" s="24"/>
      <c r="E19" s="24"/>
    </row>
    <row r="20" spans="1:12" ht="15.95" customHeight="1" x14ac:dyDescent="0.2">
      <c r="A20" s="33"/>
      <c r="B20" s="25"/>
      <c r="C20" s="22"/>
      <c r="D20" s="24"/>
      <c r="E20" s="24"/>
    </row>
    <row r="21" spans="1:12" ht="15.95" customHeight="1" x14ac:dyDescent="0.2">
      <c r="A21" s="34"/>
      <c r="B21" s="28" t="s">
        <v>8</v>
      </c>
      <c r="C21" s="29"/>
      <c r="D21" s="30"/>
      <c r="E21" s="30"/>
    </row>
    <row r="22" spans="1:12" ht="15.95" customHeight="1" thickBot="1" x14ac:dyDescent="0.25">
      <c r="A22" s="283"/>
      <c r="B22" s="284" t="str">
        <f>"Total "&amp;B6</f>
        <v>Total 296 - Neubewertungsreserve Finanzvermögen</v>
      </c>
      <c r="C22" s="285"/>
      <c r="D22" s="286">
        <f>SUM(D9:D21)</f>
        <v>0</v>
      </c>
      <c r="E22" s="287">
        <f>SUM(E9:E21)</f>
        <v>0</v>
      </c>
      <c r="F22" s="120" t="s">
        <v>336</v>
      </c>
      <c r="H22" s="221"/>
      <c r="I22" s="571" t="s">
        <v>573</v>
      </c>
      <c r="J22" s="571"/>
      <c r="K22" s="571"/>
      <c r="L22" s="571"/>
    </row>
    <row r="23" spans="1:12" ht="12" thickTop="1" x14ac:dyDescent="0.2">
      <c r="I23" s="571"/>
      <c r="J23" s="571"/>
      <c r="K23" s="571"/>
      <c r="L23" s="571"/>
    </row>
    <row r="24" spans="1:12" ht="15" x14ac:dyDescent="0.25">
      <c r="A24" s="421" t="s">
        <v>122</v>
      </c>
      <c r="B24" s="421"/>
      <c r="C24" s="421"/>
      <c r="D24" s="421"/>
      <c r="E24" s="421"/>
      <c r="F24" s="421"/>
      <c r="G24" s="421"/>
    </row>
    <row r="25" spans="1:12" ht="12.75" x14ac:dyDescent="0.2">
      <c r="A25" s="65" t="s">
        <v>124</v>
      </c>
      <c r="B25" s="582" t="s">
        <v>132</v>
      </c>
      <c r="C25" s="583"/>
      <c r="D25" s="66" t="s">
        <v>133</v>
      </c>
      <c r="E25" s="584" t="s">
        <v>147</v>
      </c>
      <c r="F25" s="585"/>
      <c r="G25" s="66" t="s">
        <v>274</v>
      </c>
    </row>
    <row r="26" spans="1:12" ht="28.5" customHeight="1" x14ac:dyDescent="0.2">
      <c r="A26" s="64">
        <v>1</v>
      </c>
      <c r="B26" s="541" t="s">
        <v>258</v>
      </c>
      <c r="C26" s="542"/>
      <c r="D26" s="272"/>
      <c r="E26" s="586"/>
      <c r="F26" s="587"/>
      <c r="G26" s="308"/>
      <c r="H26" s="101"/>
    </row>
    <row r="27" spans="1:12" ht="42" customHeight="1" x14ac:dyDescent="0.2">
      <c r="A27" s="64">
        <v>2</v>
      </c>
      <c r="B27" s="541" t="s">
        <v>256</v>
      </c>
      <c r="C27" s="542"/>
      <c r="D27" s="272"/>
      <c r="E27" s="586"/>
      <c r="F27" s="587"/>
      <c r="G27" s="308"/>
      <c r="H27" s="101"/>
    </row>
    <row r="29" spans="1:12" ht="15" x14ac:dyDescent="0.25">
      <c r="A29" s="421" t="s">
        <v>131</v>
      </c>
      <c r="B29" s="421"/>
      <c r="C29" s="421"/>
      <c r="D29" s="421"/>
      <c r="E29" s="421"/>
      <c r="F29" s="421"/>
      <c r="G29" s="421"/>
    </row>
    <row r="30" spans="1:12" ht="12.75" x14ac:dyDescent="0.2">
      <c r="A30" s="65" t="s">
        <v>124</v>
      </c>
      <c r="B30" s="582" t="s">
        <v>132</v>
      </c>
      <c r="C30" s="583"/>
      <c r="D30" s="66" t="s">
        <v>133</v>
      </c>
      <c r="E30" s="584" t="s">
        <v>147</v>
      </c>
      <c r="F30" s="585"/>
      <c r="G30" s="66" t="s">
        <v>274</v>
      </c>
    </row>
    <row r="31" spans="1:12" ht="46.5" customHeight="1" x14ac:dyDescent="0.2">
      <c r="A31" s="69">
        <v>3</v>
      </c>
      <c r="B31" s="504" t="s">
        <v>257</v>
      </c>
      <c r="C31" s="504"/>
      <c r="D31" s="272"/>
      <c r="E31" s="579"/>
      <c r="F31" s="580"/>
      <c r="G31" s="70"/>
      <c r="H31" s="101"/>
    </row>
    <row r="33" spans="1:8" x14ac:dyDescent="0.2">
      <c r="A33" s="114" t="str">
        <f>IF(Datenbasis!G40=0,"",Datenbasis!G40)</f>
        <v/>
      </c>
    </row>
    <row r="34" spans="1:8" ht="15" x14ac:dyDescent="0.25">
      <c r="A34" s="575" t="s">
        <v>273</v>
      </c>
      <c r="B34" s="575"/>
      <c r="C34" s="575"/>
      <c r="D34" s="563"/>
      <c r="E34" s="563"/>
      <c r="F34" s="563"/>
      <c r="G34" s="563"/>
    </row>
    <row r="35" spans="1:8" ht="12.75" x14ac:dyDescent="0.2">
      <c r="A35" s="68" t="s">
        <v>124</v>
      </c>
      <c r="B35" s="516" t="s">
        <v>132</v>
      </c>
      <c r="C35" s="510"/>
      <c r="D35" s="68" t="s">
        <v>133</v>
      </c>
      <c r="E35" s="581" t="s">
        <v>147</v>
      </c>
      <c r="F35" s="581"/>
      <c r="G35" s="68" t="s">
        <v>274</v>
      </c>
    </row>
    <row r="36" spans="1:8" ht="26.25" customHeight="1" x14ac:dyDescent="0.2">
      <c r="A36" s="60">
        <v>4</v>
      </c>
      <c r="B36" s="504" t="s">
        <v>306</v>
      </c>
      <c r="C36" s="527"/>
      <c r="D36" s="272"/>
      <c r="E36" s="572"/>
      <c r="F36" s="572"/>
      <c r="G36" s="59"/>
      <c r="H36" s="101"/>
    </row>
  </sheetData>
  <sheetProtection sheet="1" objects="1" scenarios="1" formatCells="0" formatColumns="0" formatRows="0" insertColumns="0" insertRows="0" deleteColumns="0" deleteRows="0"/>
  <mergeCells count="18">
    <mergeCell ref="B27:C27"/>
    <mergeCell ref="A34:G34"/>
    <mergeCell ref="B35:C35"/>
    <mergeCell ref="E35:F35"/>
    <mergeCell ref="A24:G24"/>
    <mergeCell ref="E27:F27"/>
    <mergeCell ref="B36:C36"/>
    <mergeCell ref="E36:F36"/>
    <mergeCell ref="A29:G29"/>
    <mergeCell ref="B30:C30"/>
    <mergeCell ref="E30:F30"/>
    <mergeCell ref="B31:C31"/>
    <mergeCell ref="E31:F31"/>
    <mergeCell ref="B25:C25"/>
    <mergeCell ref="E25:F25"/>
    <mergeCell ref="B26:C26"/>
    <mergeCell ref="E26:F26"/>
    <mergeCell ref="I22:L23"/>
  </mergeCells>
  <conditionalFormatting sqref="A34:H36">
    <cfRule type="expression" dxfId="14" priority="8">
      <formula>$A$33=""</formula>
    </cfRule>
  </conditionalFormatting>
  <conditionalFormatting sqref="D26:D27">
    <cfRule type="expression" dxfId="13" priority="6">
      <formula>D26="x"</formula>
    </cfRule>
    <cfRule type="expression" dxfId="12" priority="7">
      <formula>D26="✓"</formula>
    </cfRule>
  </conditionalFormatting>
  <conditionalFormatting sqref="D31">
    <cfRule type="expression" dxfId="11" priority="4">
      <formula>D31="x"</formula>
    </cfRule>
    <cfRule type="expression" dxfId="10" priority="5">
      <formula>D31="✓"</formula>
    </cfRule>
  </conditionalFormatting>
  <conditionalFormatting sqref="D36">
    <cfRule type="expression" dxfId="9" priority="2">
      <formula>D36="x"</formula>
    </cfRule>
    <cfRule type="expression" dxfId="8" priority="3">
      <formula>D36="✓"</formula>
    </cfRule>
  </conditionalFormatting>
  <hyperlinks>
    <hyperlink ref="K2" location="Datenbasis!A1" display="Zurück zu Registerblatt &quot;Datenbasis&quot;"/>
    <hyperlink ref="F22" location="'Y - 298'!A9" display="Weiter zu Registerblatt &quot;Y - 298&quot;"/>
  </hyperlinks>
  <pageMargins left="0.59055118110236227" right="0.43307086614173229" top="1.1812499999999999" bottom="0.35433070866141736" header="0.62992125984251968" footer="0.43307086614173229"/>
  <pageSetup paperSize="9" scale="84" orientation="landscape" r:id="rId1"/>
  <headerFooter alignWithMargins="0">
    <oddHeader>&amp;L&amp;"Arial,Fett"Amt für Volksschule&amp;"Arial,Standard"
Finanzen&amp;R&amp;G</oddHeader>
  </headerFooter>
  <rowBreaks count="1" manualBreakCount="1">
    <brk id="27" max="7" man="1"/>
  </rowBreaks>
  <ignoredErrors>
    <ignoredError sqref="B22:E22" unlockedFormula="1"/>
  </ignoredErrors>
  <legacyDrawingHF r:id="rId2"/>
  <extLst>
    <ext xmlns:x14="http://schemas.microsoft.com/office/spreadsheetml/2009/9/main" uri="{78C0D931-6437-407d-A8EE-F0AAD7539E65}">
      <x14:conditionalFormattings>
        <x14:conditionalFormatting xmlns:xm="http://schemas.microsoft.com/office/excel/2006/main">
          <x14:cfRule type="expression" priority="1" id="{E7D324CA-4569-46BD-9B6C-E902604B6CCB}">
            <xm:f>Datenbasis!$E$40="unwesentlich"</xm:f>
            <x14:dxf>
              <font>
                <color theme="0"/>
              </font>
              <fill>
                <patternFill>
                  <bgColor theme="0"/>
                </patternFill>
              </fill>
              <border>
                <left/>
                <right/>
                <top/>
                <bottom/>
                <vertical/>
                <horizontal/>
              </border>
            </x14:dxf>
          </x14:cfRule>
          <xm:sqref>A24:H26 A28:H31 G27:H27 A27:E27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'Drop Down menu'!$F$21:$F$24</xm:f>
          </x14:formula1>
          <xm:sqref>D26:D27 D31 D36</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tabColor theme="9"/>
    <pageSetUpPr fitToPage="1"/>
  </sheetPr>
  <dimension ref="A1:L38"/>
  <sheetViews>
    <sheetView zoomScaleNormal="100" workbookViewId="0">
      <selection activeCell="C7" sqref="C7:D7"/>
    </sheetView>
  </sheetViews>
  <sheetFormatPr baseColWidth="10" defaultColWidth="12" defaultRowHeight="11.25" x14ac:dyDescent="0.2"/>
  <cols>
    <col min="1" max="1" width="14" style="2" customWidth="1"/>
    <col min="2" max="2" width="62.5" style="2" customWidth="1"/>
    <col min="3" max="3" width="9.6640625" style="3" customWidth="1"/>
    <col min="4" max="4" width="19.5" style="4" customWidth="1"/>
    <col min="5" max="5" width="19.5" style="2" customWidth="1"/>
    <col min="6" max="6" width="37.83203125" style="2" customWidth="1"/>
    <col min="7" max="7" width="14.6640625" style="2" customWidth="1"/>
    <col min="8" max="8" width="1.83203125" style="2" customWidth="1"/>
    <col min="9" max="10" width="9.33203125" style="2" customWidth="1"/>
    <col min="11" max="11" width="35" style="2" bestFit="1" customWidth="1"/>
    <col min="12" max="237" width="9.33203125" style="2" customWidth="1"/>
    <col min="238" max="16384" width="12" style="2"/>
  </cols>
  <sheetData>
    <row r="1" spans="1:12" ht="18.75" customHeight="1" x14ac:dyDescent="0.2">
      <c r="A1" s="1"/>
      <c r="E1" s="50" t="s">
        <v>55</v>
      </c>
    </row>
    <row r="2" spans="1:12" ht="15.75" x14ac:dyDescent="0.25">
      <c r="A2" s="5"/>
      <c r="B2" s="6" t="s">
        <v>1</v>
      </c>
      <c r="D2" s="7"/>
      <c r="E2" s="7"/>
      <c r="K2" s="120" t="s">
        <v>262</v>
      </c>
    </row>
    <row r="3" spans="1:12" x14ac:dyDescent="0.2">
      <c r="B3" s="4"/>
    </row>
    <row r="4" spans="1:12" s="8" customFormat="1" x14ac:dyDescent="0.2">
      <c r="A4" s="8" t="s">
        <v>17</v>
      </c>
      <c r="B4" s="9" t="str">
        <f>'B - 100'!$B$4</f>
        <v/>
      </c>
      <c r="C4" s="10"/>
      <c r="D4" s="11" t="s">
        <v>2</v>
      </c>
      <c r="E4" s="20" t="str">
        <f>+'B - 100'!E4</f>
        <v/>
      </c>
    </row>
    <row r="5" spans="1:12" ht="11.25" customHeight="1" x14ac:dyDescent="0.2">
      <c r="B5" s="4"/>
      <c r="K5" s="228"/>
      <c r="L5" s="228"/>
    </row>
    <row r="6" spans="1:12" s="8" customFormat="1" ht="24.75" customHeight="1" x14ac:dyDescent="0.2">
      <c r="A6" s="12" t="s">
        <v>3</v>
      </c>
      <c r="B6" s="31" t="s">
        <v>56</v>
      </c>
      <c r="C6" s="10"/>
      <c r="D6" s="14"/>
      <c r="E6" s="15"/>
      <c r="K6" s="228"/>
      <c r="L6" s="228"/>
    </row>
    <row r="7" spans="1:12" x14ac:dyDescent="0.2">
      <c r="D7" s="16"/>
      <c r="E7" s="17"/>
      <c r="K7" s="228"/>
      <c r="L7" s="228"/>
    </row>
    <row r="8" spans="1:12" ht="21" customHeight="1" x14ac:dyDescent="0.2">
      <c r="A8" s="274" t="s">
        <v>4</v>
      </c>
      <c r="B8" s="275" t="s">
        <v>5</v>
      </c>
      <c r="C8" s="275" t="s">
        <v>6</v>
      </c>
      <c r="D8" s="276" t="s">
        <v>7</v>
      </c>
      <c r="E8" s="277" t="s">
        <v>0</v>
      </c>
    </row>
    <row r="9" spans="1:12" ht="15.95" customHeight="1" x14ac:dyDescent="0.2">
      <c r="A9" s="32"/>
      <c r="B9" s="25"/>
      <c r="C9" s="22"/>
      <c r="D9" s="27"/>
      <c r="E9" s="23"/>
    </row>
    <row r="10" spans="1:12" ht="15.95" customHeight="1" x14ac:dyDescent="0.2">
      <c r="A10" s="33"/>
      <c r="B10" s="25"/>
      <c r="C10" s="22"/>
      <c r="D10" s="24"/>
      <c r="E10" s="24"/>
    </row>
    <row r="11" spans="1:12" ht="15.95" customHeight="1" x14ac:dyDescent="0.2">
      <c r="A11" s="33"/>
      <c r="B11" s="25"/>
      <c r="C11" s="22"/>
      <c r="D11" s="24"/>
      <c r="E11" s="24"/>
    </row>
    <row r="12" spans="1:12" ht="15.95" customHeight="1" x14ac:dyDescent="0.2">
      <c r="A12" s="33"/>
      <c r="B12" s="25"/>
      <c r="C12" s="22"/>
      <c r="D12" s="24"/>
      <c r="E12" s="24"/>
    </row>
    <row r="13" spans="1:12" ht="15.95" customHeight="1" x14ac:dyDescent="0.2">
      <c r="A13" s="33"/>
      <c r="B13" s="25"/>
      <c r="C13" s="22"/>
      <c r="D13" s="24"/>
      <c r="E13" s="24"/>
    </row>
    <row r="14" spans="1:12" ht="15.95" customHeight="1" x14ac:dyDescent="0.2">
      <c r="A14" s="33"/>
      <c r="B14" s="25"/>
      <c r="C14" s="22"/>
      <c r="D14" s="24"/>
      <c r="E14" s="24"/>
    </row>
    <row r="15" spans="1:12" ht="15.95" customHeight="1" x14ac:dyDescent="0.2">
      <c r="A15" s="33"/>
      <c r="B15" s="25"/>
      <c r="C15" s="22"/>
      <c r="D15" s="24"/>
      <c r="E15" s="24"/>
    </row>
    <row r="16" spans="1:12" ht="15.95" customHeight="1" x14ac:dyDescent="0.2">
      <c r="A16" s="33"/>
      <c r="B16" s="25"/>
      <c r="C16" s="22"/>
      <c r="D16" s="24"/>
      <c r="E16" s="24"/>
    </row>
    <row r="17" spans="1:12" ht="15.95" customHeight="1" x14ac:dyDescent="0.2">
      <c r="A17" s="33"/>
      <c r="B17" s="25"/>
      <c r="C17" s="22"/>
      <c r="D17" s="24"/>
      <c r="E17" s="24"/>
    </row>
    <row r="18" spans="1:12" ht="15.95" customHeight="1" x14ac:dyDescent="0.2">
      <c r="A18" s="33"/>
      <c r="B18" s="25"/>
      <c r="C18" s="22"/>
      <c r="D18" s="24"/>
      <c r="E18" s="24"/>
    </row>
    <row r="19" spans="1:12" ht="15.95" customHeight="1" x14ac:dyDescent="0.2">
      <c r="A19" s="33"/>
      <c r="B19" s="25"/>
      <c r="C19" s="22"/>
      <c r="D19" s="24"/>
      <c r="E19" s="24"/>
    </row>
    <row r="20" spans="1:12" ht="15.95" customHeight="1" x14ac:dyDescent="0.2">
      <c r="A20" s="33"/>
      <c r="B20" s="25"/>
      <c r="C20" s="22"/>
      <c r="D20" s="24"/>
      <c r="E20" s="24"/>
    </row>
    <row r="21" spans="1:12" ht="15.95" customHeight="1" x14ac:dyDescent="0.2">
      <c r="A21" s="34"/>
      <c r="B21" s="28" t="s">
        <v>8</v>
      </c>
      <c r="C21" s="29"/>
      <c r="D21" s="30"/>
      <c r="E21" s="30"/>
    </row>
    <row r="22" spans="1:12" ht="15.95" customHeight="1" thickBot="1" x14ac:dyDescent="0.25">
      <c r="A22" s="283"/>
      <c r="B22" s="284" t="str">
        <f>"Total "&amp;B6</f>
        <v>Total 298 - Übriges Eigenkapital</v>
      </c>
      <c r="C22" s="285"/>
      <c r="D22" s="286">
        <f>SUM(D9:D21)</f>
        <v>0</v>
      </c>
      <c r="E22" s="287">
        <f>SUM(E9:E21)</f>
        <v>0</v>
      </c>
      <c r="F22" s="120" t="s">
        <v>337</v>
      </c>
      <c r="H22" s="221"/>
      <c r="I22" s="602" t="s">
        <v>573</v>
      </c>
      <c r="J22" s="602"/>
      <c r="K22" s="602"/>
      <c r="L22" s="602"/>
    </row>
    <row r="23" spans="1:12" ht="12" thickTop="1" x14ac:dyDescent="0.2">
      <c r="I23" s="602"/>
      <c r="J23" s="602"/>
      <c r="K23" s="602"/>
      <c r="L23" s="602"/>
    </row>
    <row r="24" spans="1:12" ht="15" x14ac:dyDescent="0.25">
      <c r="A24" s="421" t="s">
        <v>122</v>
      </c>
      <c r="B24" s="421"/>
      <c r="C24" s="421"/>
      <c r="D24" s="421"/>
      <c r="E24" s="421"/>
      <c r="F24" s="421"/>
      <c r="G24" s="421"/>
    </row>
    <row r="25" spans="1:12" ht="12.75" x14ac:dyDescent="0.2">
      <c r="A25" s="65" t="s">
        <v>124</v>
      </c>
      <c r="B25" s="582" t="s">
        <v>132</v>
      </c>
      <c r="C25" s="583"/>
      <c r="D25" s="66" t="s">
        <v>133</v>
      </c>
      <c r="E25" s="584" t="s">
        <v>147</v>
      </c>
      <c r="F25" s="585"/>
      <c r="G25" s="66" t="s">
        <v>274</v>
      </c>
    </row>
    <row r="26" spans="1:12" ht="27.75" customHeight="1" x14ac:dyDescent="0.2">
      <c r="A26" s="64">
        <v>1</v>
      </c>
      <c r="B26" s="541" t="s">
        <v>259</v>
      </c>
      <c r="C26" s="542"/>
      <c r="D26" s="272"/>
      <c r="E26" s="586"/>
      <c r="F26" s="587"/>
      <c r="G26" s="308"/>
    </row>
    <row r="28" spans="1:12" ht="15" x14ac:dyDescent="0.25">
      <c r="A28" s="421" t="s">
        <v>131</v>
      </c>
      <c r="B28" s="421"/>
      <c r="C28" s="421"/>
      <c r="D28" s="421"/>
      <c r="E28" s="421"/>
      <c r="F28" s="421"/>
      <c r="G28" s="421"/>
    </row>
    <row r="29" spans="1:12" ht="12.75" x14ac:dyDescent="0.2">
      <c r="A29" s="65" t="s">
        <v>124</v>
      </c>
      <c r="B29" s="582" t="s">
        <v>132</v>
      </c>
      <c r="C29" s="583"/>
      <c r="D29" s="66" t="s">
        <v>133</v>
      </c>
      <c r="E29" s="584" t="s">
        <v>147</v>
      </c>
      <c r="F29" s="585"/>
      <c r="G29" s="66" t="s">
        <v>274</v>
      </c>
    </row>
    <row r="30" spans="1:12" ht="27" customHeight="1" x14ac:dyDescent="0.2">
      <c r="A30" s="69">
        <v>2</v>
      </c>
      <c r="B30" s="504" t="s">
        <v>260</v>
      </c>
      <c r="C30" s="504"/>
      <c r="D30" s="272"/>
      <c r="E30" s="579"/>
      <c r="F30" s="580"/>
      <c r="G30" s="70"/>
    </row>
    <row r="32" spans="1:12" x14ac:dyDescent="0.2">
      <c r="A32" s="114" t="str">
        <f>IF(Datenbasis!G41=0,"",Datenbasis!G41)</f>
        <v/>
      </c>
    </row>
    <row r="33" spans="1:7" ht="15" x14ac:dyDescent="0.25">
      <c r="A33" s="575" t="s">
        <v>273</v>
      </c>
      <c r="B33" s="575"/>
      <c r="C33" s="575"/>
      <c r="D33" s="563"/>
      <c r="E33" s="563"/>
      <c r="F33" s="563"/>
      <c r="G33" s="563"/>
    </row>
    <row r="34" spans="1:7" x14ac:dyDescent="0.2">
      <c r="A34" s="588" t="s">
        <v>308</v>
      </c>
      <c r="B34" s="589"/>
      <c r="C34" s="589"/>
      <c r="D34" s="589"/>
      <c r="E34" s="589"/>
      <c r="F34" s="589"/>
      <c r="G34" s="590"/>
    </row>
    <row r="35" spans="1:7" x14ac:dyDescent="0.2">
      <c r="A35" s="591"/>
      <c r="B35" s="592"/>
      <c r="C35" s="592"/>
      <c r="D35" s="592"/>
      <c r="E35" s="592"/>
      <c r="F35" s="592"/>
      <c r="G35" s="593"/>
    </row>
    <row r="36" spans="1:7" x14ac:dyDescent="0.2">
      <c r="A36" s="591"/>
      <c r="B36" s="592"/>
      <c r="C36" s="592"/>
      <c r="D36" s="592"/>
      <c r="E36" s="592"/>
      <c r="F36" s="592"/>
      <c r="G36" s="593"/>
    </row>
    <row r="37" spans="1:7" x14ac:dyDescent="0.2">
      <c r="A37" s="591"/>
      <c r="B37" s="592"/>
      <c r="C37" s="592"/>
      <c r="D37" s="592"/>
      <c r="E37" s="592"/>
      <c r="F37" s="592"/>
      <c r="G37" s="593"/>
    </row>
    <row r="38" spans="1:7" x14ac:dyDescent="0.2">
      <c r="A38" s="594"/>
      <c r="B38" s="595"/>
      <c r="C38" s="595"/>
      <c r="D38" s="595"/>
      <c r="E38" s="595"/>
      <c r="F38" s="595"/>
      <c r="G38" s="596"/>
    </row>
  </sheetData>
  <sheetProtection sheet="1" objects="1" scenarios="1" formatCells="0" formatColumns="0" formatRows="0" insertColumns="0" insertRows="0" deleteColumns="0" deleteRows="0"/>
  <mergeCells count="13">
    <mergeCell ref="I22:L23"/>
    <mergeCell ref="A33:G33"/>
    <mergeCell ref="A34:G38"/>
    <mergeCell ref="A24:G24"/>
    <mergeCell ref="B25:C25"/>
    <mergeCell ref="E25:F25"/>
    <mergeCell ref="B26:C26"/>
    <mergeCell ref="E26:F26"/>
    <mergeCell ref="A28:G28"/>
    <mergeCell ref="B29:C29"/>
    <mergeCell ref="E29:F29"/>
    <mergeCell ref="B30:C30"/>
    <mergeCell ref="E30:F30"/>
  </mergeCells>
  <conditionalFormatting sqref="A33:G38">
    <cfRule type="expression" dxfId="6" priority="4">
      <formula>$A$32=""</formula>
    </cfRule>
  </conditionalFormatting>
  <conditionalFormatting sqref="D30 D26">
    <cfRule type="expression" dxfId="5" priority="2">
      <formula>D26="x"</formula>
    </cfRule>
    <cfRule type="expression" dxfId="4" priority="3">
      <formula>D26="✓"</formula>
    </cfRule>
  </conditionalFormatting>
  <hyperlinks>
    <hyperlink ref="K2" location="Datenbasis!A1" display="Zurück zu Registerblatt &quot;Datenbasis&quot;"/>
    <hyperlink ref="F22" location="'Z - 299'!A9" display="Weiter zu Registerblatt &quot;Z - 299&quot;"/>
  </hyperlinks>
  <pageMargins left="0.59055118110236227" right="0.43307086614173229" top="1.1333333333333333" bottom="0.35433070866141736" header="0.62992125984251968" footer="0.43307086614173229"/>
  <pageSetup paperSize="9" scale="85" orientation="landscape" r:id="rId1"/>
  <headerFooter alignWithMargins="0">
    <oddHeader>&amp;L&amp;"Arial,Fett"Amt für Volksschule&amp;"Arial,Standard"
Finanzen&amp;R&amp;G</oddHeader>
  </headerFooter>
  <ignoredErrors>
    <ignoredError sqref="B22:E22" unlockedFormula="1"/>
  </ignoredErrors>
  <legacyDrawingHF r:id="rId2"/>
  <extLst>
    <ext xmlns:x14="http://schemas.microsoft.com/office/spreadsheetml/2009/9/main" uri="{78C0D931-6437-407d-A8EE-F0AAD7539E65}">
      <x14:conditionalFormattings>
        <x14:conditionalFormatting xmlns:xm="http://schemas.microsoft.com/office/excel/2006/main">
          <x14:cfRule type="expression" priority="1" id="{2F9D1E68-8AC5-41FF-A151-FBCE9B8515C1}">
            <xm:f>Datenbasis!$E$41="unwesentlich"</xm:f>
            <x14:dxf>
              <font>
                <color theme="0"/>
              </font>
              <fill>
                <patternFill>
                  <bgColor theme="0"/>
                </patternFill>
              </fill>
              <border>
                <left/>
                <right/>
                <top/>
                <bottom/>
                <vertical/>
                <horizontal/>
              </border>
            </x14:dxf>
          </x14:cfRule>
          <xm:sqref>A24:H30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'Drop Down menu'!$F$21:$F$24</xm:f>
          </x14:formula1>
          <xm:sqref>D26 D30</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tabColor theme="9"/>
    <pageSetUpPr fitToPage="1"/>
  </sheetPr>
  <dimension ref="A1:L40"/>
  <sheetViews>
    <sheetView zoomScaleNormal="100" workbookViewId="0">
      <selection activeCell="C7" sqref="C7:D7"/>
    </sheetView>
  </sheetViews>
  <sheetFormatPr baseColWidth="10" defaultColWidth="12" defaultRowHeight="11.25" x14ac:dyDescent="0.2"/>
  <cols>
    <col min="1" max="1" width="14" style="2" customWidth="1"/>
    <col min="2" max="2" width="62.5" style="2" customWidth="1"/>
    <col min="3" max="3" width="9.6640625" style="3" customWidth="1"/>
    <col min="4" max="4" width="19.5" style="4" customWidth="1"/>
    <col min="5" max="5" width="19.5" style="2" customWidth="1"/>
    <col min="6" max="6" width="37.83203125" style="2" customWidth="1"/>
    <col min="7" max="7" width="14.6640625" style="2" customWidth="1"/>
    <col min="8" max="8" width="1.5" style="2" customWidth="1"/>
    <col min="9" max="10" width="9.33203125" style="2" customWidth="1"/>
    <col min="11" max="11" width="35" style="2" bestFit="1" customWidth="1"/>
    <col min="12" max="237" width="9.33203125" style="2" customWidth="1"/>
    <col min="238" max="16384" width="12" style="2"/>
  </cols>
  <sheetData>
    <row r="1" spans="1:12" ht="18.75" customHeight="1" x14ac:dyDescent="0.2">
      <c r="A1" s="1"/>
      <c r="E1" s="50" t="s">
        <v>58</v>
      </c>
    </row>
    <row r="2" spans="1:12" ht="15.75" x14ac:dyDescent="0.25">
      <c r="A2" s="5"/>
      <c r="B2" s="6" t="s">
        <v>1</v>
      </c>
      <c r="D2" s="7"/>
      <c r="E2" s="7"/>
      <c r="K2" s="120" t="s">
        <v>262</v>
      </c>
    </row>
    <row r="3" spans="1:12" x14ac:dyDescent="0.2">
      <c r="B3" s="4"/>
    </row>
    <row r="4" spans="1:12" s="8" customFormat="1" x14ac:dyDescent="0.2">
      <c r="A4" s="8" t="s">
        <v>17</v>
      </c>
      <c r="B4" s="9" t="str">
        <f>'B - 100'!$B$4</f>
        <v/>
      </c>
      <c r="C4" s="10"/>
      <c r="D4" s="11" t="s">
        <v>2</v>
      </c>
      <c r="E4" s="20" t="str">
        <f>+'B - 100'!E4</f>
        <v/>
      </c>
    </row>
    <row r="5" spans="1:12" ht="11.25" customHeight="1" x14ac:dyDescent="0.2">
      <c r="B5" s="4"/>
      <c r="K5" s="228"/>
      <c r="L5" s="228"/>
    </row>
    <row r="6" spans="1:12" s="8" customFormat="1" ht="24.75" customHeight="1" x14ac:dyDescent="0.2">
      <c r="A6" s="12" t="s">
        <v>3</v>
      </c>
      <c r="B6" s="31" t="s">
        <v>57</v>
      </c>
      <c r="C6" s="10"/>
      <c r="D6" s="14"/>
      <c r="E6" s="15"/>
      <c r="K6" s="228"/>
      <c r="L6" s="228"/>
    </row>
    <row r="7" spans="1:12" x14ac:dyDescent="0.2">
      <c r="D7" s="16"/>
      <c r="E7" s="17"/>
      <c r="K7" s="228"/>
      <c r="L7" s="228"/>
    </row>
    <row r="8" spans="1:12" ht="21" customHeight="1" x14ac:dyDescent="0.2">
      <c r="A8" s="274" t="s">
        <v>4</v>
      </c>
      <c r="B8" s="275" t="s">
        <v>5</v>
      </c>
      <c r="C8" s="275" t="s">
        <v>6</v>
      </c>
      <c r="D8" s="276" t="s">
        <v>7</v>
      </c>
      <c r="E8" s="277" t="s">
        <v>0</v>
      </c>
    </row>
    <row r="9" spans="1:12" ht="15.95" customHeight="1" x14ac:dyDescent="0.2">
      <c r="A9" s="32"/>
      <c r="B9" s="25"/>
      <c r="C9" s="22"/>
      <c r="D9" s="27"/>
      <c r="E9" s="23"/>
    </row>
    <row r="10" spans="1:12" ht="15.95" customHeight="1" x14ac:dyDescent="0.2">
      <c r="A10" s="33"/>
      <c r="B10" s="25"/>
      <c r="C10" s="22"/>
      <c r="D10" s="24"/>
      <c r="E10" s="24"/>
    </row>
    <row r="11" spans="1:12" ht="15.95" customHeight="1" x14ac:dyDescent="0.2">
      <c r="A11" s="33"/>
      <c r="B11" s="25"/>
      <c r="C11" s="22"/>
      <c r="D11" s="24"/>
      <c r="E11" s="24"/>
    </row>
    <row r="12" spans="1:12" ht="15.95" customHeight="1" x14ac:dyDescent="0.2">
      <c r="A12" s="33"/>
      <c r="B12" s="25"/>
      <c r="C12" s="22"/>
      <c r="D12" s="24"/>
      <c r="E12" s="24"/>
    </row>
    <row r="13" spans="1:12" ht="15.95" customHeight="1" x14ac:dyDescent="0.2">
      <c r="A13" s="33"/>
      <c r="B13" s="25"/>
      <c r="C13" s="22"/>
      <c r="D13" s="24"/>
      <c r="E13" s="24"/>
    </row>
    <row r="14" spans="1:12" ht="15.95" customHeight="1" x14ac:dyDescent="0.2">
      <c r="A14" s="33"/>
      <c r="B14" s="25"/>
      <c r="C14" s="22"/>
      <c r="D14" s="24"/>
      <c r="E14" s="24"/>
    </row>
    <row r="15" spans="1:12" ht="15.95" customHeight="1" x14ac:dyDescent="0.2">
      <c r="A15" s="33"/>
      <c r="B15" s="25"/>
      <c r="C15" s="22"/>
      <c r="D15" s="24"/>
      <c r="E15" s="24"/>
    </row>
    <row r="16" spans="1:12" ht="15.95" customHeight="1" x14ac:dyDescent="0.2">
      <c r="A16" s="33"/>
      <c r="B16" s="25"/>
      <c r="C16" s="22"/>
      <c r="D16" s="24"/>
      <c r="E16" s="24"/>
    </row>
    <row r="17" spans="1:12" ht="15.95" customHeight="1" x14ac:dyDescent="0.2">
      <c r="A17" s="33"/>
      <c r="B17" s="25"/>
      <c r="C17" s="22"/>
      <c r="D17" s="24"/>
      <c r="E17" s="24"/>
    </row>
    <row r="18" spans="1:12" ht="15.95" customHeight="1" x14ac:dyDescent="0.2">
      <c r="A18" s="33"/>
      <c r="B18" s="25"/>
      <c r="C18" s="22"/>
      <c r="D18" s="24"/>
      <c r="E18" s="24"/>
    </row>
    <row r="19" spans="1:12" ht="15.95" customHeight="1" x14ac:dyDescent="0.2">
      <c r="A19" s="33"/>
      <c r="B19" s="25"/>
      <c r="C19" s="22"/>
      <c r="D19" s="24"/>
      <c r="E19" s="24"/>
    </row>
    <row r="20" spans="1:12" ht="15.95" customHeight="1" x14ac:dyDescent="0.2">
      <c r="A20" s="33"/>
      <c r="B20" s="25"/>
      <c r="C20" s="22"/>
      <c r="D20" s="24"/>
      <c r="E20" s="24"/>
    </row>
    <row r="21" spans="1:12" ht="15.95" customHeight="1" x14ac:dyDescent="0.2">
      <c r="A21" s="34"/>
      <c r="B21" s="28" t="s">
        <v>8</v>
      </c>
      <c r="C21" s="29"/>
      <c r="D21" s="30"/>
      <c r="E21" s="30"/>
    </row>
    <row r="22" spans="1:12" ht="15.95" customHeight="1" thickBot="1" x14ac:dyDescent="0.25">
      <c r="A22" s="283"/>
      <c r="B22" s="284" t="str">
        <f>"Total "&amp;B6</f>
        <v>Total 299 - Bilanzüberschuss / Bilanzfehlbetrag</v>
      </c>
      <c r="C22" s="285"/>
      <c r="D22" s="286">
        <f>SUM(D9:D21)</f>
        <v>0</v>
      </c>
      <c r="E22" s="287">
        <f>SUM(E9:E21)</f>
        <v>0</v>
      </c>
      <c r="F22" s="120" t="s">
        <v>263</v>
      </c>
      <c r="H22" s="221"/>
      <c r="I22" s="571" t="s">
        <v>573</v>
      </c>
      <c r="J22" s="571"/>
      <c r="K22" s="571"/>
      <c r="L22" s="571"/>
    </row>
    <row r="23" spans="1:12" ht="12" thickTop="1" x14ac:dyDescent="0.2">
      <c r="I23" s="571"/>
      <c r="J23" s="571"/>
      <c r="K23" s="571"/>
      <c r="L23" s="571"/>
    </row>
    <row r="24" spans="1:12" ht="15" x14ac:dyDescent="0.25">
      <c r="A24" s="421" t="s">
        <v>122</v>
      </c>
      <c r="B24" s="421"/>
      <c r="C24" s="421"/>
      <c r="D24" s="421"/>
      <c r="E24" s="421"/>
      <c r="F24" s="421"/>
      <c r="G24" s="421"/>
    </row>
    <row r="25" spans="1:12" ht="12.75" x14ac:dyDescent="0.2">
      <c r="A25" s="65" t="s">
        <v>124</v>
      </c>
      <c r="B25" s="582" t="s">
        <v>132</v>
      </c>
      <c r="C25" s="583"/>
      <c r="D25" s="66" t="s">
        <v>133</v>
      </c>
      <c r="E25" s="584" t="s">
        <v>147</v>
      </c>
      <c r="F25" s="585"/>
      <c r="G25" s="66" t="s">
        <v>274</v>
      </c>
    </row>
    <row r="26" spans="1:12" ht="30" customHeight="1" x14ac:dyDescent="0.2">
      <c r="A26" s="64">
        <v>1</v>
      </c>
      <c r="B26" s="541" t="s">
        <v>261</v>
      </c>
      <c r="C26" s="542"/>
      <c r="D26" s="272"/>
      <c r="E26" s="586"/>
      <c r="F26" s="587"/>
      <c r="G26" s="308"/>
      <c r="H26" s="101"/>
    </row>
    <row r="28" spans="1:12" ht="15" x14ac:dyDescent="0.25">
      <c r="A28" s="421" t="s">
        <v>131</v>
      </c>
      <c r="B28" s="421"/>
      <c r="C28" s="421"/>
      <c r="D28" s="421"/>
      <c r="E28" s="421"/>
      <c r="F28" s="421"/>
      <c r="G28" s="421"/>
    </row>
    <row r="29" spans="1:12" ht="12.75" x14ac:dyDescent="0.2">
      <c r="A29" s="65" t="s">
        <v>124</v>
      </c>
      <c r="B29" s="582" t="s">
        <v>132</v>
      </c>
      <c r="C29" s="583"/>
      <c r="D29" s="66" t="s">
        <v>133</v>
      </c>
      <c r="E29" s="584" t="s">
        <v>147</v>
      </c>
      <c r="F29" s="585"/>
      <c r="G29" s="66" t="s">
        <v>274</v>
      </c>
    </row>
    <row r="30" spans="1:12" ht="31.5" customHeight="1" x14ac:dyDescent="0.2">
      <c r="A30" s="69">
        <v>2</v>
      </c>
      <c r="B30" s="504" t="s">
        <v>307</v>
      </c>
      <c r="C30" s="504"/>
      <c r="D30" s="272"/>
      <c r="E30" s="579"/>
      <c r="F30" s="580"/>
      <c r="G30" s="70"/>
      <c r="H30" s="101"/>
    </row>
    <row r="31" spans="1:12" ht="25.5" customHeight="1" x14ac:dyDescent="0.2">
      <c r="A31" s="69">
        <v>3</v>
      </c>
      <c r="B31" s="527" t="s">
        <v>255</v>
      </c>
      <c r="C31" s="528"/>
      <c r="D31" s="272"/>
      <c r="E31" s="579"/>
      <c r="F31" s="580"/>
      <c r="G31" s="70"/>
      <c r="H31" s="101"/>
    </row>
    <row r="32" spans="1:12" ht="27.75" customHeight="1" x14ac:dyDescent="0.2">
      <c r="A32" s="69"/>
      <c r="B32" s="527" t="s">
        <v>567</v>
      </c>
      <c r="C32" s="528"/>
      <c r="D32" s="272"/>
      <c r="E32" s="579"/>
      <c r="F32" s="580"/>
      <c r="G32" s="70"/>
      <c r="H32" s="101"/>
    </row>
    <row r="33" spans="1:7" ht="19.5" x14ac:dyDescent="0.2">
      <c r="A33" s="206"/>
      <c r="B33" s="174"/>
      <c r="C33" s="174"/>
      <c r="D33" s="207"/>
      <c r="E33" s="204"/>
      <c r="F33" s="204"/>
      <c r="G33" s="205"/>
    </row>
    <row r="34" spans="1:7" x14ac:dyDescent="0.2">
      <c r="A34" s="114" t="str">
        <f>IF(Datenbasis!G42=0,"",Datenbasis!G42)</f>
        <v/>
      </c>
    </row>
    <row r="35" spans="1:7" ht="15" x14ac:dyDescent="0.25">
      <c r="A35" s="575" t="s">
        <v>273</v>
      </c>
      <c r="B35" s="575"/>
      <c r="C35" s="575"/>
      <c r="D35" s="563"/>
      <c r="E35" s="563"/>
      <c r="F35" s="563"/>
      <c r="G35" s="563"/>
    </row>
    <row r="36" spans="1:7" ht="11.25" customHeight="1" x14ac:dyDescent="0.2">
      <c r="A36" s="588" t="s">
        <v>308</v>
      </c>
      <c r="B36" s="589"/>
      <c r="C36" s="589"/>
      <c r="D36" s="589"/>
      <c r="E36" s="589"/>
      <c r="F36" s="589"/>
      <c r="G36" s="590"/>
    </row>
    <row r="37" spans="1:7" ht="11.25" customHeight="1" x14ac:dyDescent="0.2">
      <c r="A37" s="591"/>
      <c r="B37" s="592"/>
      <c r="C37" s="592"/>
      <c r="D37" s="592"/>
      <c r="E37" s="592"/>
      <c r="F37" s="592"/>
      <c r="G37" s="593"/>
    </row>
    <row r="38" spans="1:7" x14ac:dyDescent="0.2">
      <c r="A38" s="591"/>
      <c r="B38" s="592"/>
      <c r="C38" s="592"/>
      <c r="D38" s="592"/>
      <c r="E38" s="592"/>
      <c r="F38" s="592"/>
      <c r="G38" s="593"/>
    </row>
    <row r="39" spans="1:7" x14ac:dyDescent="0.2">
      <c r="A39" s="591"/>
      <c r="B39" s="592"/>
      <c r="C39" s="592"/>
      <c r="D39" s="592"/>
      <c r="E39" s="592"/>
      <c r="F39" s="592"/>
      <c r="G39" s="593"/>
    </row>
    <row r="40" spans="1:7" x14ac:dyDescent="0.2">
      <c r="A40" s="594"/>
      <c r="B40" s="595"/>
      <c r="C40" s="595"/>
      <c r="D40" s="595"/>
      <c r="E40" s="595"/>
      <c r="F40" s="595"/>
      <c r="G40" s="596"/>
    </row>
  </sheetData>
  <sheetProtection sheet="1" formatCells="0" formatColumns="0" formatRows="0" insertColumns="0" insertRows="0" deleteColumns="0" deleteRows="0"/>
  <mergeCells count="17">
    <mergeCell ref="E31:F31"/>
    <mergeCell ref="E32:F32"/>
    <mergeCell ref="A36:G40"/>
    <mergeCell ref="B32:C32"/>
    <mergeCell ref="A28:G28"/>
    <mergeCell ref="A35:G35"/>
    <mergeCell ref="B29:C29"/>
    <mergeCell ref="E29:F29"/>
    <mergeCell ref="B30:C30"/>
    <mergeCell ref="E30:F30"/>
    <mergeCell ref="B31:C31"/>
    <mergeCell ref="I22:L23"/>
    <mergeCell ref="A24:G24"/>
    <mergeCell ref="B25:C25"/>
    <mergeCell ref="E25:F25"/>
    <mergeCell ref="B26:C26"/>
    <mergeCell ref="E26:F26"/>
  </mergeCells>
  <conditionalFormatting sqref="A35:G40">
    <cfRule type="expression" dxfId="2" priority="3">
      <formula>$A$34=""</formula>
    </cfRule>
  </conditionalFormatting>
  <conditionalFormatting sqref="D30:D32 D26">
    <cfRule type="expression" dxfId="1" priority="1">
      <formula>D26="x"</formula>
    </cfRule>
    <cfRule type="expression" dxfId="0" priority="2">
      <formula>D26="✓"</formula>
    </cfRule>
  </conditionalFormatting>
  <hyperlinks>
    <hyperlink ref="K2" location="Datenbasis!A1" display="Zurück zu Registerblatt &quot;Datenbasis&quot;"/>
    <hyperlink ref="F22" location="Anleitung!A1" display="Zurück zu Registerblatt &quot;Anleitung&quot;"/>
  </hyperlinks>
  <pageMargins left="0.59055118110236227" right="0.43307086614173229" top="1.25125" bottom="0.35433070866141736" header="0.62992125984251968" footer="0.43307086614173229"/>
  <pageSetup paperSize="9" scale="84" orientation="landscape" r:id="rId1"/>
  <headerFooter alignWithMargins="0">
    <oddHeader>&amp;L&amp;"Arial,Fett"Amt für Volksschule&amp;"Arial,Standard"
Finanzen&amp;R&amp;G</oddHeader>
  </headerFooter>
  <ignoredErrors>
    <ignoredError sqref="B22:E22" unlockedFormula="1"/>
  </ignoredError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menu'!$F$21:$F$24</xm:f>
          </x14:formula1>
          <xm:sqref>D26 D30:D32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92D050"/>
    <pageSetUpPr fitToPage="1"/>
  </sheetPr>
  <dimension ref="A1:I31"/>
  <sheetViews>
    <sheetView zoomScaleNormal="100" workbookViewId="0">
      <selection activeCell="B30" sqref="B30:C30"/>
    </sheetView>
  </sheetViews>
  <sheetFormatPr baseColWidth="10" defaultColWidth="12" defaultRowHeight="11.25" x14ac:dyDescent="0.2"/>
  <cols>
    <col min="1" max="1" width="14" style="2" customWidth="1"/>
    <col min="2" max="2" width="62.5" style="2" customWidth="1"/>
    <col min="3" max="3" width="9.6640625" style="3" customWidth="1"/>
    <col min="4" max="4" width="20" style="4" customWidth="1"/>
    <col min="5" max="5" width="16" style="2" bestFit="1" customWidth="1"/>
    <col min="6" max="6" width="53" style="2" customWidth="1"/>
    <col min="7" max="7" width="16.33203125" style="2" customWidth="1"/>
    <col min="8" max="237" width="9.33203125" style="2" customWidth="1"/>
    <col min="238" max="16384" width="12" style="2"/>
  </cols>
  <sheetData>
    <row r="1" spans="1:8" ht="18.75" customHeight="1" x14ac:dyDescent="0.2">
      <c r="A1" s="1"/>
      <c r="E1" s="49" t="s">
        <v>18</v>
      </c>
    </row>
    <row r="2" spans="1:8" ht="15.75" x14ac:dyDescent="0.25">
      <c r="A2" s="5"/>
      <c r="B2" s="6" t="s">
        <v>1</v>
      </c>
      <c r="D2" s="7"/>
      <c r="E2" s="7"/>
      <c r="H2" s="120" t="s">
        <v>263</v>
      </c>
    </row>
    <row r="3" spans="1:8" x14ac:dyDescent="0.2">
      <c r="B3" s="4"/>
    </row>
    <row r="4" spans="1:8" s="8" customFormat="1" x14ac:dyDescent="0.2">
      <c r="A4" s="8" t="s">
        <v>17</v>
      </c>
      <c r="B4" s="9" t="s">
        <v>161</v>
      </c>
      <c r="C4" s="10"/>
      <c r="D4" s="11" t="s">
        <v>2</v>
      </c>
      <c r="E4" s="20" t="s">
        <v>160</v>
      </c>
    </row>
    <row r="5" spans="1:8" x14ac:dyDescent="0.2">
      <c r="B5" s="4"/>
    </row>
    <row r="6" spans="1:8" s="8" customFormat="1" ht="24.75" customHeight="1" x14ac:dyDescent="0.2">
      <c r="A6" s="12" t="s">
        <v>3</v>
      </c>
      <c r="B6" s="21" t="s">
        <v>22</v>
      </c>
      <c r="C6" s="10"/>
      <c r="D6" s="14"/>
      <c r="E6" s="15"/>
    </row>
    <row r="7" spans="1:8" x14ac:dyDescent="0.2">
      <c r="D7" s="16"/>
      <c r="E7" s="17"/>
    </row>
    <row r="8" spans="1:8" ht="21" customHeight="1" x14ac:dyDescent="0.2">
      <c r="A8" s="54" t="s">
        <v>4</v>
      </c>
      <c r="B8" s="55" t="s">
        <v>5</v>
      </c>
      <c r="C8" s="55" t="s">
        <v>6</v>
      </c>
      <c r="D8" s="56" t="s">
        <v>7</v>
      </c>
      <c r="E8" s="57" t="s">
        <v>0</v>
      </c>
    </row>
    <row r="9" spans="1:8" ht="15.95" customHeight="1" x14ac:dyDescent="0.2">
      <c r="A9" s="32">
        <v>1001</v>
      </c>
      <c r="B9" s="25" t="s">
        <v>123</v>
      </c>
      <c r="C9" s="22" t="s">
        <v>141</v>
      </c>
      <c r="D9" s="27">
        <v>50000</v>
      </c>
      <c r="E9" s="23">
        <v>20000</v>
      </c>
    </row>
    <row r="10" spans="1:8" ht="15.95" customHeight="1" x14ac:dyDescent="0.2">
      <c r="A10" s="33">
        <v>1002</v>
      </c>
      <c r="B10" s="25" t="s">
        <v>125</v>
      </c>
      <c r="C10" s="22" t="s">
        <v>134</v>
      </c>
      <c r="D10" s="24">
        <v>60000</v>
      </c>
      <c r="E10" s="24">
        <v>40000</v>
      </c>
    </row>
    <row r="11" spans="1:8" ht="15.95" customHeight="1" x14ac:dyDescent="0.2">
      <c r="A11" s="33">
        <v>1003</v>
      </c>
      <c r="B11" s="25" t="s">
        <v>139</v>
      </c>
      <c r="C11" s="22" t="s">
        <v>140</v>
      </c>
      <c r="D11" s="24">
        <v>110000</v>
      </c>
      <c r="E11" s="24">
        <v>100000</v>
      </c>
    </row>
    <row r="12" spans="1:8" ht="15.95" customHeight="1" x14ac:dyDescent="0.2">
      <c r="A12" s="33">
        <v>1004</v>
      </c>
      <c r="B12" s="25" t="s">
        <v>142</v>
      </c>
      <c r="C12" s="22" t="s">
        <v>9</v>
      </c>
      <c r="D12" s="24">
        <v>500</v>
      </c>
      <c r="E12" s="24">
        <v>1000</v>
      </c>
    </row>
    <row r="13" spans="1:8" ht="15.95" hidden="1" customHeight="1" x14ac:dyDescent="0.2">
      <c r="A13" s="33"/>
      <c r="B13" s="25"/>
      <c r="C13" s="22"/>
      <c r="D13" s="24"/>
      <c r="E13" s="24"/>
    </row>
    <row r="14" spans="1:8" ht="15.95" hidden="1" customHeight="1" x14ac:dyDescent="0.2">
      <c r="A14" s="33"/>
      <c r="B14" s="25"/>
      <c r="C14" s="22"/>
      <c r="D14" s="24"/>
      <c r="E14" s="24"/>
    </row>
    <row r="15" spans="1:8" ht="15.95" hidden="1" customHeight="1" x14ac:dyDescent="0.2">
      <c r="A15" s="33"/>
      <c r="B15" s="25"/>
      <c r="C15" s="22"/>
      <c r="D15" s="24"/>
      <c r="E15" s="24"/>
    </row>
    <row r="16" spans="1:8" ht="15.95" hidden="1" customHeight="1" x14ac:dyDescent="0.2">
      <c r="A16" s="33"/>
      <c r="B16" s="25"/>
      <c r="C16" s="22"/>
      <c r="D16" s="24"/>
      <c r="E16" s="24"/>
    </row>
    <row r="17" spans="1:9" ht="15.95" customHeight="1" x14ac:dyDescent="0.2">
      <c r="A17" s="34"/>
      <c r="B17" s="28" t="s">
        <v>8</v>
      </c>
      <c r="C17" s="29"/>
      <c r="D17" s="30"/>
      <c r="E17" s="26"/>
    </row>
    <row r="18" spans="1:9" ht="15.95" customHeight="1" thickBot="1" x14ac:dyDescent="0.25">
      <c r="A18" s="36"/>
      <c r="B18" s="37" t="str">
        <f>"Total "&amp;B6</f>
        <v>Total 100 - Flüssige Mittel und kurzfristige Geldanlagen</v>
      </c>
      <c r="C18" s="38"/>
      <c r="D18" s="39">
        <f>SUM(D9:D17)</f>
        <v>220500</v>
      </c>
      <c r="E18" s="40">
        <f>SUM(E9:E17)</f>
        <v>161000</v>
      </c>
      <c r="F18" s="8" t="s">
        <v>561</v>
      </c>
    </row>
    <row r="19" spans="1:9" ht="12" thickTop="1" x14ac:dyDescent="0.2"/>
    <row r="20" spans="1:9" ht="15" x14ac:dyDescent="0.25">
      <c r="A20" s="421" t="s">
        <v>122</v>
      </c>
      <c r="B20" s="421"/>
      <c r="C20" s="421"/>
      <c r="D20" s="421"/>
      <c r="E20" s="421"/>
      <c r="F20" s="421"/>
      <c r="G20" s="421"/>
    </row>
    <row r="21" spans="1:9" ht="15" x14ac:dyDescent="0.3">
      <c r="A21" s="51" t="s">
        <v>124</v>
      </c>
      <c r="B21" s="424" t="s">
        <v>132</v>
      </c>
      <c r="C21" s="425"/>
      <c r="D21" s="52" t="s">
        <v>133</v>
      </c>
      <c r="E21" s="422" t="s">
        <v>147</v>
      </c>
      <c r="F21" s="423"/>
      <c r="G21" s="52" t="s">
        <v>274</v>
      </c>
      <c r="H21" s="48"/>
      <c r="I21" s="4"/>
    </row>
    <row r="22" spans="1:9" ht="26.25" customHeight="1" x14ac:dyDescent="0.3">
      <c r="A22" s="60">
        <v>1</v>
      </c>
      <c r="B22" s="63" t="s">
        <v>121</v>
      </c>
      <c r="C22" s="62"/>
      <c r="D22" s="231" t="s">
        <v>574</v>
      </c>
      <c r="E22" s="402" t="s">
        <v>149</v>
      </c>
      <c r="F22" s="403"/>
      <c r="G22" s="46" t="s">
        <v>135</v>
      </c>
      <c r="H22" s="420"/>
      <c r="I22" s="420"/>
    </row>
    <row r="24" spans="1:9" ht="15" x14ac:dyDescent="0.25">
      <c r="A24" s="421" t="s">
        <v>131</v>
      </c>
      <c r="B24" s="421"/>
      <c r="C24" s="421"/>
      <c r="D24" s="421"/>
      <c r="E24" s="421"/>
      <c r="F24" s="421"/>
      <c r="G24" s="421"/>
    </row>
    <row r="25" spans="1:9" ht="15" x14ac:dyDescent="0.3">
      <c r="A25" s="51" t="s">
        <v>124</v>
      </c>
      <c r="B25" s="424" t="s">
        <v>132</v>
      </c>
      <c r="C25" s="425"/>
      <c r="D25" s="52" t="s">
        <v>133</v>
      </c>
      <c r="E25" s="422" t="s">
        <v>146</v>
      </c>
      <c r="F25" s="423"/>
      <c r="G25" s="53" t="s">
        <v>138</v>
      </c>
    </row>
    <row r="26" spans="1:9" ht="24" customHeight="1" x14ac:dyDescent="0.2">
      <c r="A26" s="60">
        <v>2</v>
      </c>
      <c r="B26" s="426" t="s">
        <v>126</v>
      </c>
      <c r="C26" s="426"/>
      <c r="D26" s="231" t="s">
        <v>150</v>
      </c>
      <c r="E26" s="402" t="s">
        <v>151</v>
      </c>
      <c r="F26" s="403"/>
      <c r="G26" s="46" t="s">
        <v>135</v>
      </c>
    </row>
    <row r="27" spans="1:9" ht="35.25" customHeight="1" x14ac:dyDescent="0.2">
      <c r="A27" s="60">
        <v>3</v>
      </c>
      <c r="B27" s="426" t="s">
        <v>127</v>
      </c>
      <c r="C27" s="426"/>
      <c r="D27" s="231" t="s">
        <v>574</v>
      </c>
      <c r="E27" s="402" t="s">
        <v>152</v>
      </c>
      <c r="F27" s="403"/>
      <c r="G27" s="46" t="s">
        <v>136</v>
      </c>
    </row>
    <row r="28" spans="1:9" ht="39" customHeight="1" x14ac:dyDescent="0.2">
      <c r="A28" s="60">
        <v>4</v>
      </c>
      <c r="B28" s="426" t="s">
        <v>128</v>
      </c>
      <c r="C28" s="426"/>
      <c r="D28" s="231" t="s">
        <v>574</v>
      </c>
      <c r="E28" s="402" t="s">
        <v>153</v>
      </c>
      <c r="F28" s="403"/>
      <c r="G28" s="46" t="s">
        <v>137</v>
      </c>
    </row>
    <row r="29" spans="1:9" ht="24" customHeight="1" x14ac:dyDescent="0.2">
      <c r="A29" s="60">
        <v>5</v>
      </c>
      <c r="B29" s="426" t="s">
        <v>129</v>
      </c>
      <c r="C29" s="426"/>
      <c r="D29" s="231" t="s">
        <v>574</v>
      </c>
      <c r="E29" s="402" t="s">
        <v>154</v>
      </c>
      <c r="F29" s="403"/>
      <c r="G29" s="46" t="s">
        <v>155</v>
      </c>
    </row>
    <row r="30" spans="1:9" ht="34.5" customHeight="1" x14ac:dyDescent="0.2">
      <c r="A30" s="60">
        <v>6</v>
      </c>
      <c r="B30" s="426" t="s">
        <v>130</v>
      </c>
      <c r="C30" s="426"/>
      <c r="D30" s="231" t="s">
        <v>574</v>
      </c>
      <c r="E30" s="402" t="s">
        <v>156</v>
      </c>
      <c r="F30" s="403"/>
      <c r="G30" s="46" t="s">
        <v>138</v>
      </c>
    </row>
    <row r="31" spans="1:9" ht="63.75" customHeight="1" x14ac:dyDescent="0.2">
      <c r="A31" s="60">
        <v>7</v>
      </c>
      <c r="B31" s="426" t="s">
        <v>158</v>
      </c>
      <c r="C31" s="426"/>
      <c r="D31" s="231" t="s">
        <v>574</v>
      </c>
      <c r="E31" s="402" t="s">
        <v>159</v>
      </c>
      <c r="F31" s="403"/>
      <c r="G31" s="46"/>
    </row>
  </sheetData>
  <sheetProtection sheet="1" objects="1" scenarios="1"/>
  <mergeCells count="20">
    <mergeCell ref="B31:C31"/>
    <mergeCell ref="E31:F31"/>
    <mergeCell ref="B29:C29"/>
    <mergeCell ref="B30:C30"/>
    <mergeCell ref="B25:C25"/>
    <mergeCell ref="E25:F25"/>
    <mergeCell ref="E30:F30"/>
    <mergeCell ref="E29:F29"/>
    <mergeCell ref="B26:C26"/>
    <mergeCell ref="B27:C27"/>
    <mergeCell ref="B28:C28"/>
    <mergeCell ref="E26:F26"/>
    <mergeCell ref="E27:F27"/>
    <mergeCell ref="E28:F28"/>
    <mergeCell ref="H22:I22"/>
    <mergeCell ref="A20:G20"/>
    <mergeCell ref="A24:G24"/>
    <mergeCell ref="E21:F21"/>
    <mergeCell ref="E22:F22"/>
    <mergeCell ref="B21:C21"/>
  </mergeCells>
  <conditionalFormatting sqref="D22">
    <cfRule type="expression" dxfId="220" priority="5">
      <formula>D22="x"</formula>
    </cfRule>
    <cfRule type="expression" dxfId="219" priority="6">
      <formula>D22="✓"</formula>
    </cfRule>
  </conditionalFormatting>
  <conditionalFormatting sqref="D27:D31">
    <cfRule type="expression" dxfId="218" priority="3">
      <formula>D27="x"</formula>
    </cfRule>
    <cfRule type="expression" dxfId="217" priority="4">
      <formula>D27="✓"</formula>
    </cfRule>
  </conditionalFormatting>
  <conditionalFormatting sqref="D26">
    <cfRule type="expression" dxfId="216" priority="1">
      <formula>D26="x"</formula>
    </cfRule>
    <cfRule type="expression" dxfId="215" priority="2">
      <formula>D26="✓"</formula>
    </cfRule>
  </conditionalFormatting>
  <hyperlinks>
    <hyperlink ref="H2" location="Anleitung!A1" display="Zurück zu Registerblatt &quot;Anleitung&quot;"/>
  </hyperlinks>
  <printOptions horizontalCentered="1" verticalCentered="1"/>
  <pageMargins left="0.39370078740157483" right="0.27559055118110237" top="1.0249999999999999" bottom="0.59055118110236227" header="0.51181102362204722" footer="0.51181102362204722"/>
  <pageSetup paperSize="9" scale="82" fitToHeight="0" orientation="landscape" horizontalDpi="4294967292" verticalDpi="4294967292" r:id="rId1"/>
  <headerFooter alignWithMargins="0">
    <oddHeader>&amp;L&amp;"Arial,Fett"Amt für Volksschule&amp;"Arial,Standard"
Finanzen&amp;C &amp;R&amp;G</oddHeader>
    <oddFooter xml:space="preserve">&amp;R&amp;8&amp;D &amp;T
</oddFooter>
  </headerFooter>
  <rowBreaks count="1" manualBreakCount="1">
    <brk id="23" max="6" man="1"/>
  </rowBreaks>
  <ignoredErrors>
    <ignoredError sqref="D18:E18 B18" unlockedFormula="1"/>
  </ignoredErrors>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'Drop Down menu'!$F$21:$F$24</xm:f>
          </x14:formula1>
          <xm:sqref>D22 D26:D31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rgb="FFFFFF00"/>
    <pageSetUpPr fitToPage="1"/>
  </sheetPr>
  <dimension ref="B1:Z48"/>
  <sheetViews>
    <sheetView zoomScale="90" zoomScaleNormal="90" workbookViewId="0">
      <selection activeCell="G19" sqref="G19:J26"/>
    </sheetView>
  </sheetViews>
  <sheetFormatPr baseColWidth="10" defaultColWidth="12" defaultRowHeight="11.25" x14ac:dyDescent="0.2"/>
  <cols>
    <col min="1" max="1" width="3" style="2" customWidth="1"/>
    <col min="2" max="2" width="41.83203125" style="2" customWidth="1"/>
    <col min="3" max="4" width="17.33203125" style="2" customWidth="1"/>
    <col min="5" max="5" width="36.33203125" style="2" customWidth="1"/>
    <col min="6" max="6" width="24" style="2" customWidth="1"/>
    <col min="7" max="10" width="7" style="2" customWidth="1"/>
    <col min="11" max="11" width="23.33203125" style="2" customWidth="1"/>
    <col min="12" max="12" width="10.6640625" style="2" customWidth="1"/>
    <col min="13" max="13" width="13.83203125" style="2" customWidth="1"/>
    <col min="14" max="15" width="9.33203125" style="2" hidden="1" customWidth="1"/>
    <col min="16" max="16" width="0.83203125" style="2" customWidth="1"/>
    <col min="17" max="17" width="1.6640625" style="2" customWidth="1"/>
    <col min="18" max="21" width="6.33203125" style="2" customWidth="1"/>
    <col min="22" max="22" width="1.6640625" style="2" customWidth="1"/>
    <col min="23" max="228" width="9.33203125" style="2" customWidth="1"/>
    <col min="229" max="16384" width="12" style="2"/>
  </cols>
  <sheetData>
    <row r="1" spans="2:22" ht="18.75" customHeight="1" x14ac:dyDescent="0.3">
      <c r="B1" s="35" t="s">
        <v>60</v>
      </c>
    </row>
    <row r="2" spans="2:22" ht="1.5" customHeight="1" x14ac:dyDescent="0.2"/>
    <row r="3" spans="2:22" s="210" customFormat="1" ht="15.75" customHeight="1" x14ac:dyDescent="0.25">
      <c r="B3" s="233" t="s">
        <v>491</v>
      </c>
      <c r="C3" s="233"/>
      <c r="D3" s="233"/>
      <c r="E3" s="233"/>
    </row>
    <row r="4" spans="2:22" s="210" customFormat="1" ht="15.75" customHeight="1" x14ac:dyDescent="0.2">
      <c r="B4" s="234" t="s">
        <v>575</v>
      </c>
      <c r="C4" s="235"/>
      <c r="D4" s="235"/>
      <c r="E4" s="235"/>
    </row>
    <row r="5" spans="2:22" s="210" customFormat="1" ht="15.75" customHeight="1" x14ac:dyDescent="0.2">
      <c r="B5" s="236" t="s">
        <v>712</v>
      </c>
      <c r="C5" s="237"/>
      <c r="D5" s="237"/>
      <c r="E5" s="237"/>
    </row>
    <row r="6" spans="2:22" s="8" customFormat="1" ht="5.25" customHeight="1" x14ac:dyDescent="0.2">
      <c r="E6" s="2"/>
      <c r="F6" s="2"/>
      <c r="G6" s="2"/>
      <c r="H6" s="2"/>
      <c r="I6" s="2"/>
      <c r="J6" s="2"/>
    </row>
    <row r="7" spans="2:22" s="8" customFormat="1" ht="21.75" customHeight="1" x14ac:dyDescent="0.2">
      <c r="B7" s="127" t="s">
        <v>17</v>
      </c>
      <c r="C7" s="427"/>
      <c r="D7" s="427"/>
      <c r="E7" s="105"/>
      <c r="F7" s="105"/>
      <c r="G7" s="105"/>
      <c r="H7" s="105"/>
      <c r="I7" s="105"/>
      <c r="J7" s="105"/>
    </row>
    <row r="8" spans="2:22" ht="21.75" customHeight="1" x14ac:dyDescent="0.2">
      <c r="B8" s="127" t="s">
        <v>7</v>
      </c>
      <c r="C8" s="427"/>
      <c r="D8" s="427"/>
      <c r="E8" s="105" t="s">
        <v>263</v>
      </c>
      <c r="F8" s="105"/>
      <c r="G8" s="105"/>
      <c r="H8" s="105"/>
      <c r="I8" s="105"/>
      <c r="J8" s="105"/>
    </row>
    <row r="9" spans="2:22" ht="18.75" customHeight="1" thickBot="1" x14ac:dyDescent="0.25">
      <c r="B9" s="127" t="s">
        <v>189</v>
      </c>
      <c r="C9" s="445" t="str">
        <f>Wesentlichkeit!J26</f>
        <v/>
      </c>
      <c r="D9" s="445"/>
    </row>
    <row r="10" spans="2:22" ht="8.25" customHeight="1" x14ac:dyDescent="0.2">
      <c r="Q10" s="439" t="s">
        <v>570</v>
      </c>
      <c r="R10" s="440"/>
      <c r="S10" s="440"/>
      <c r="T10" s="440"/>
      <c r="U10" s="440"/>
      <c r="V10" s="441"/>
    </row>
    <row r="11" spans="2:22" ht="16.5" customHeight="1" thickBot="1" x14ac:dyDescent="0.25">
      <c r="B11" s="438" t="s">
        <v>267</v>
      </c>
      <c r="C11" s="438"/>
      <c r="D11" s="438"/>
      <c r="E11" s="438"/>
      <c r="F11" s="438"/>
      <c r="G11" s="438"/>
      <c r="H11" s="438"/>
      <c r="I11" s="438"/>
      <c r="J11" s="438"/>
      <c r="K11" s="438"/>
      <c r="L11" s="438"/>
      <c r="M11" s="19"/>
      <c r="N11" s="18"/>
      <c r="Q11" s="442"/>
      <c r="R11" s="443"/>
      <c r="S11" s="443"/>
      <c r="T11" s="443"/>
      <c r="U11" s="443"/>
      <c r="V11" s="444"/>
    </row>
    <row r="12" spans="2:22" ht="5.25" customHeight="1" x14ac:dyDescent="0.2">
      <c r="C12" s="18"/>
      <c r="D12" s="18"/>
      <c r="E12" s="19"/>
      <c r="F12" s="19"/>
      <c r="G12" s="19"/>
      <c r="H12" s="19"/>
      <c r="I12" s="19"/>
      <c r="J12" s="19"/>
      <c r="K12" s="42"/>
      <c r="L12" s="19"/>
      <c r="M12" s="19"/>
      <c r="N12" s="18"/>
      <c r="Q12" s="249"/>
      <c r="R12" s="431" t="s">
        <v>272</v>
      </c>
      <c r="S12" s="431"/>
      <c r="T12" s="431"/>
      <c r="U12" s="431"/>
      <c r="V12" s="250"/>
    </row>
    <row r="13" spans="2:22" ht="41.25" customHeight="1" x14ac:dyDescent="0.2">
      <c r="B13" s="435" t="s">
        <v>61</v>
      </c>
      <c r="C13" s="435"/>
      <c r="D13" s="436"/>
      <c r="E13" s="431" t="s">
        <v>266</v>
      </c>
      <c r="F13" s="433" t="s">
        <v>339</v>
      </c>
      <c r="G13" s="430" t="s">
        <v>272</v>
      </c>
      <c r="H13" s="431"/>
      <c r="I13" s="431"/>
      <c r="J13" s="432"/>
      <c r="K13" s="431" t="s">
        <v>556</v>
      </c>
      <c r="L13" s="428" t="s">
        <v>669</v>
      </c>
      <c r="O13" s="4"/>
      <c r="Q13" s="249"/>
      <c r="R13" s="431"/>
      <c r="S13" s="431"/>
      <c r="T13" s="431"/>
      <c r="U13" s="431"/>
      <c r="V13" s="250"/>
    </row>
    <row r="14" spans="2:22" ht="16.5" customHeight="1" x14ac:dyDescent="0.2">
      <c r="B14" s="211" t="s">
        <v>63</v>
      </c>
      <c r="C14" s="211" t="s">
        <v>7</v>
      </c>
      <c r="D14" s="212" t="s">
        <v>0</v>
      </c>
      <c r="E14" s="437"/>
      <c r="F14" s="434"/>
      <c r="G14" s="220" t="str">
        <f>IF(C8="","JJJJ",C8)</f>
        <v>JJJJ</v>
      </c>
      <c r="H14" s="220" t="str">
        <f>IF(G14="JJJJ","JJJJ",G14+1)</f>
        <v>JJJJ</v>
      </c>
      <c r="I14" s="220" t="str">
        <f>IF(H14="JJJJ","JJJJ",H14+1)</f>
        <v>JJJJ</v>
      </c>
      <c r="J14" s="220" t="str">
        <f>IF(I14="JJJJ","JJJJ",I14+1)</f>
        <v>JJJJ</v>
      </c>
      <c r="K14" s="437"/>
      <c r="L14" s="429"/>
      <c r="O14" s="4"/>
      <c r="Q14" s="238"/>
      <c r="R14" s="248">
        <v>2018</v>
      </c>
      <c r="S14" s="248">
        <v>2019</v>
      </c>
      <c r="T14" s="248">
        <v>2020</v>
      </c>
      <c r="U14" s="248">
        <v>2021</v>
      </c>
      <c r="V14" s="239"/>
    </row>
    <row r="15" spans="2:22" s="41" customFormat="1" ht="16.5" customHeight="1" x14ac:dyDescent="0.2">
      <c r="B15" s="146" t="s">
        <v>22</v>
      </c>
      <c r="C15" s="297">
        <f>'B - 100'!D22</f>
        <v>0</v>
      </c>
      <c r="D15" s="298">
        <f>'B - 100'!E22</f>
        <v>0</v>
      </c>
      <c r="E15" s="147" t="str">
        <f>IF($C$9="","",IF(F15="dennoch wesentlich","Wesentliche Bilanzposition",IF(C15&gt;$C$9,"Wesentliche Bilanzposition",IF(C15-D15&gt;$C$9,"x",IF(D15-C15&gt;$C$9,"Wesentliche Bilanzposition","unwesentlich")))))</f>
        <v/>
      </c>
      <c r="F15" s="213"/>
      <c r="G15" s="214"/>
      <c r="H15" s="214"/>
      <c r="I15" s="214"/>
      <c r="J15" s="214"/>
      <c r="K15" s="215"/>
      <c r="L15" s="266"/>
      <c r="Q15" s="238"/>
      <c r="R15" s="268" t="s">
        <v>143</v>
      </c>
      <c r="S15" s="268"/>
      <c r="T15" s="268"/>
      <c r="U15" s="268"/>
      <c r="V15" s="239"/>
    </row>
    <row r="16" spans="2:22" s="41" customFormat="1" ht="16.5" customHeight="1" x14ac:dyDescent="0.2">
      <c r="B16" s="106" t="s">
        <v>20</v>
      </c>
      <c r="C16" s="299">
        <f>'C - 101'!D22</f>
        <v>0</v>
      </c>
      <c r="D16" s="300">
        <f>'C - 101'!E22</f>
        <v>0</v>
      </c>
      <c r="E16" s="111" t="str">
        <f t="shared" ref="E16:E27" si="0">IF($C$9="","",IF(F16="dennoch wesentlich","Wesentliche Bilanzposition",IF(C16&gt;$C$9,"Wesentliche Bilanzposition",IF(C16-D16&gt;$C$9,"x",IF(D16-C16&gt;$C$9,"Wesentliche Bilanzposition","unwesentlich")))))</f>
        <v/>
      </c>
      <c r="F16" s="216"/>
      <c r="G16" s="217"/>
      <c r="H16" s="217"/>
      <c r="I16" s="217"/>
      <c r="J16" s="217"/>
      <c r="K16" s="218"/>
      <c r="L16" s="266"/>
      <c r="Q16" s="240"/>
      <c r="R16" s="268"/>
      <c r="S16" s="268" t="s">
        <v>143</v>
      </c>
      <c r="T16" s="268"/>
      <c r="U16" s="268"/>
      <c r="V16" s="241"/>
    </row>
    <row r="17" spans="2:26" s="41" customFormat="1" ht="16.5" customHeight="1" x14ac:dyDescent="0.2">
      <c r="B17" s="106" t="s">
        <v>23</v>
      </c>
      <c r="C17" s="299">
        <f>'D - 102'!D22</f>
        <v>0</v>
      </c>
      <c r="D17" s="300">
        <f>'D - 102'!E22</f>
        <v>0</v>
      </c>
      <c r="E17" s="111" t="str">
        <f t="shared" si="0"/>
        <v/>
      </c>
      <c r="F17" s="216"/>
      <c r="G17" s="217"/>
      <c r="H17" s="217"/>
      <c r="I17" s="217"/>
      <c r="J17" s="217"/>
      <c r="K17" s="218"/>
      <c r="L17" s="266"/>
      <c r="Q17" s="240"/>
      <c r="R17" s="268"/>
      <c r="S17" s="268"/>
      <c r="T17" s="268" t="s">
        <v>143</v>
      </c>
      <c r="U17" s="268"/>
      <c r="V17" s="241"/>
    </row>
    <row r="18" spans="2:26" s="41" customFormat="1" ht="16.5" customHeight="1" x14ac:dyDescent="0.2">
      <c r="B18" s="106" t="s">
        <v>10</v>
      </c>
      <c r="C18" s="299">
        <f>'E - 104'!D22</f>
        <v>0</v>
      </c>
      <c r="D18" s="300">
        <f>'E - 104'!E22</f>
        <v>0</v>
      </c>
      <c r="E18" s="111" t="str">
        <f t="shared" si="0"/>
        <v/>
      </c>
      <c r="F18" s="216"/>
      <c r="G18" s="144"/>
      <c r="H18" s="144"/>
      <c r="I18" s="144"/>
      <c r="J18" s="144"/>
      <c r="K18" s="218"/>
      <c r="L18" s="266"/>
      <c r="Q18" s="240"/>
      <c r="R18" s="329"/>
      <c r="S18" s="329"/>
      <c r="T18" s="329"/>
      <c r="U18" s="329"/>
      <c r="V18" s="241"/>
    </row>
    <row r="19" spans="2:26" s="13" customFormat="1" ht="16.5" customHeight="1" x14ac:dyDescent="0.2">
      <c r="B19" s="106" t="s">
        <v>26</v>
      </c>
      <c r="C19" s="299">
        <f>'F - 106'!D22</f>
        <v>0</v>
      </c>
      <c r="D19" s="300">
        <f>'F - 106'!E22</f>
        <v>0</v>
      </c>
      <c r="E19" s="111" t="str">
        <f t="shared" si="0"/>
        <v/>
      </c>
      <c r="F19" s="216"/>
      <c r="G19" s="217"/>
      <c r="H19" s="217"/>
      <c r="I19" s="217"/>
      <c r="J19" s="217"/>
      <c r="K19" s="219"/>
      <c r="L19" s="266"/>
      <c r="N19" s="41"/>
      <c r="Q19" s="240"/>
      <c r="R19" s="268"/>
      <c r="S19" s="268"/>
      <c r="T19" s="268"/>
      <c r="U19" s="268" t="s">
        <v>143</v>
      </c>
      <c r="V19" s="241"/>
    </row>
    <row r="20" spans="2:26" s="41" customFormat="1" ht="16.5" customHeight="1" x14ac:dyDescent="0.2">
      <c r="B20" s="106" t="s">
        <v>11</v>
      </c>
      <c r="C20" s="299">
        <f>'G - 107'!D22</f>
        <v>0</v>
      </c>
      <c r="D20" s="300">
        <f>'G - 107'!E22</f>
        <v>0</v>
      </c>
      <c r="E20" s="111" t="str">
        <f t="shared" si="0"/>
        <v/>
      </c>
      <c r="F20" s="216"/>
      <c r="G20" s="217"/>
      <c r="H20" s="217"/>
      <c r="I20" s="217"/>
      <c r="J20" s="217"/>
      <c r="K20" s="218"/>
      <c r="L20" s="266"/>
      <c r="Q20" s="240"/>
      <c r="R20" s="268" t="s">
        <v>143</v>
      </c>
      <c r="S20" s="268"/>
      <c r="T20" s="268"/>
      <c r="U20" s="268"/>
      <c r="V20" s="241"/>
    </row>
    <row r="21" spans="2:26" s="41" customFormat="1" ht="16.5" customHeight="1" x14ac:dyDescent="0.2">
      <c r="B21" s="106" t="s">
        <v>25</v>
      </c>
      <c r="C21" s="299">
        <f>'H - 108'!D22</f>
        <v>0</v>
      </c>
      <c r="D21" s="300">
        <f>'H - 108'!E22</f>
        <v>0</v>
      </c>
      <c r="E21" s="111" t="str">
        <f t="shared" si="0"/>
        <v/>
      </c>
      <c r="F21" s="216"/>
      <c r="G21" s="217"/>
      <c r="H21" s="217"/>
      <c r="I21" s="217"/>
      <c r="J21" s="217"/>
      <c r="K21" s="218"/>
      <c r="L21" s="266"/>
      <c r="Q21" s="240"/>
      <c r="R21" s="268"/>
      <c r="S21" s="268" t="s">
        <v>143</v>
      </c>
      <c r="T21" s="268"/>
      <c r="U21" s="268"/>
      <c r="V21" s="241"/>
    </row>
    <row r="22" spans="2:26" s="41" customFormat="1" ht="16.5" customHeight="1" x14ac:dyDescent="0.2">
      <c r="B22" s="106" t="s">
        <v>30</v>
      </c>
      <c r="C22" s="299">
        <f>'J  - 140'!D34</f>
        <v>0</v>
      </c>
      <c r="D22" s="300">
        <f>'J  - 140'!E34</f>
        <v>0</v>
      </c>
      <c r="E22" s="111" t="str">
        <f t="shared" si="0"/>
        <v/>
      </c>
      <c r="F22" s="216"/>
      <c r="G22" s="217"/>
      <c r="H22" s="217"/>
      <c r="I22" s="217"/>
      <c r="J22" s="217"/>
      <c r="K22" s="218"/>
      <c r="L22" s="266"/>
      <c r="Q22" s="240"/>
      <c r="R22" s="268"/>
      <c r="S22" s="268"/>
      <c r="T22" s="268" t="s">
        <v>143</v>
      </c>
      <c r="U22" s="268"/>
      <c r="V22" s="241"/>
    </row>
    <row r="23" spans="2:26" s="41" customFormat="1" ht="16.5" customHeight="1" x14ac:dyDescent="0.2">
      <c r="B23" s="106" t="s">
        <v>32</v>
      </c>
      <c r="C23" s="299">
        <f>'K - 142'!D22</f>
        <v>0</v>
      </c>
      <c r="D23" s="300">
        <f>'K - 142'!E22</f>
        <v>0</v>
      </c>
      <c r="E23" s="111" t="str">
        <f t="shared" si="0"/>
        <v/>
      </c>
      <c r="F23" s="216"/>
      <c r="G23" s="217"/>
      <c r="H23" s="217"/>
      <c r="I23" s="217"/>
      <c r="J23" s="217"/>
      <c r="K23" s="218"/>
      <c r="L23" s="266"/>
      <c r="Q23" s="242"/>
      <c r="R23" s="268"/>
      <c r="S23" s="268"/>
      <c r="T23" s="268"/>
      <c r="U23" s="268" t="s">
        <v>143</v>
      </c>
      <c r="V23" s="243"/>
    </row>
    <row r="24" spans="2:26" s="41" customFormat="1" ht="16.5" customHeight="1" x14ac:dyDescent="0.2">
      <c r="B24" s="106" t="s">
        <v>34</v>
      </c>
      <c r="C24" s="299">
        <f>'L  - 144'!D22</f>
        <v>0</v>
      </c>
      <c r="D24" s="300">
        <f>'L  - 144'!E22</f>
        <v>0</v>
      </c>
      <c r="E24" s="111" t="str">
        <f t="shared" si="0"/>
        <v/>
      </c>
      <c r="F24" s="216"/>
      <c r="G24" s="217"/>
      <c r="H24" s="217"/>
      <c r="I24" s="217"/>
      <c r="J24" s="217"/>
      <c r="K24" s="218"/>
      <c r="L24" s="266"/>
      <c r="O24" s="44"/>
      <c r="Q24" s="242"/>
      <c r="R24" s="268" t="s">
        <v>143</v>
      </c>
      <c r="S24" s="268"/>
      <c r="T24" s="268"/>
      <c r="U24" s="268"/>
      <c r="V24" s="243"/>
    </row>
    <row r="25" spans="2:26" s="41" customFormat="1" ht="16.5" customHeight="1" x14ac:dyDescent="0.2">
      <c r="B25" s="106" t="s">
        <v>35</v>
      </c>
      <c r="C25" s="299">
        <f>'M  - 145'!D22</f>
        <v>0</v>
      </c>
      <c r="D25" s="300">
        <f>'M  - 145'!E22</f>
        <v>0</v>
      </c>
      <c r="E25" s="111" t="str">
        <f t="shared" si="0"/>
        <v/>
      </c>
      <c r="F25" s="216"/>
      <c r="G25" s="217"/>
      <c r="H25" s="217"/>
      <c r="I25" s="217"/>
      <c r="J25" s="217"/>
      <c r="K25" s="218"/>
      <c r="L25" s="266"/>
      <c r="O25" s="44"/>
      <c r="Q25" s="242"/>
      <c r="R25" s="268"/>
      <c r="S25" s="268" t="s">
        <v>143</v>
      </c>
      <c r="T25" s="268"/>
      <c r="U25" s="268"/>
      <c r="V25" s="243"/>
    </row>
    <row r="26" spans="2:26" s="41" customFormat="1" ht="16.5" customHeight="1" x14ac:dyDescent="0.2">
      <c r="B26" s="106" t="s">
        <v>40</v>
      </c>
      <c r="C26" s="299">
        <f>'N - 146'!D22</f>
        <v>0</v>
      </c>
      <c r="D26" s="300">
        <f>'N - 146'!E22</f>
        <v>0</v>
      </c>
      <c r="E26" s="111" t="str">
        <f t="shared" si="0"/>
        <v/>
      </c>
      <c r="F26" s="216"/>
      <c r="G26" s="217"/>
      <c r="H26" s="217"/>
      <c r="I26" s="217"/>
      <c r="J26" s="217"/>
      <c r="K26" s="218"/>
      <c r="L26" s="266"/>
      <c r="M26" s="44"/>
      <c r="O26" s="44"/>
      <c r="Q26" s="242"/>
      <c r="R26" s="268"/>
      <c r="S26" s="268"/>
      <c r="T26" s="268" t="s">
        <v>143</v>
      </c>
      <c r="U26" s="268"/>
      <c r="V26" s="243"/>
    </row>
    <row r="27" spans="2:26" s="13" customFormat="1" ht="16.5" customHeight="1" x14ac:dyDescent="0.2">
      <c r="B27" s="107" t="s">
        <v>41</v>
      </c>
      <c r="C27" s="301">
        <f>'O - 148'!D22</f>
        <v>0</v>
      </c>
      <c r="D27" s="302">
        <f>'O - 148'!E22</f>
        <v>0</v>
      </c>
      <c r="E27" s="111" t="str">
        <f t="shared" si="0"/>
        <v/>
      </c>
      <c r="F27" s="216"/>
      <c r="G27" s="144"/>
      <c r="H27" s="144"/>
      <c r="I27" s="144"/>
      <c r="J27" s="144"/>
      <c r="K27" s="219"/>
      <c r="L27" s="266"/>
      <c r="M27" s="43"/>
      <c r="N27" s="41"/>
      <c r="O27" s="43"/>
      <c r="Q27" s="245"/>
      <c r="R27" s="329"/>
      <c r="S27" s="329"/>
      <c r="T27" s="329"/>
      <c r="U27" s="329"/>
      <c r="V27" s="246"/>
    </row>
    <row r="28" spans="2:26" s="110" customFormat="1" ht="15.75" customHeight="1" thickBot="1" x14ac:dyDescent="0.3">
      <c r="B28" s="108" t="s">
        <v>64</v>
      </c>
      <c r="C28" s="303">
        <f>SUM(C15:C27)</f>
        <v>0</v>
      </c>
      <c r="D28" s="304">
        <f>SUM(D15:D27)</f>
        <v>0</v>
      </c>
      <c r="E28" s="108"/>
      <c r="F28" s="108"/>
      <c r="G28" s="108"/>
      <c r="H28" s="108"/>
      <c r="I28" s="108"/>
      <c r="J28" s="108"/>
      <c r="K28" s="108"/>
      <c r="L28" s="108"/>
      <c r="M28" s="109"/>
      <c r="N28" s="109"/>
      <c r="O28" s="109"/>
      <c r="P28" s="109"/>
      <c r="Q28" s="331"/>
      <c r="R28" s="330"/>
      <c r="S28" s="330"/>
      <c r="T28" s="330"/>
      <c r="U28" s="330"/>
      <c r="V28" s="332"/>
      <c r="W28" s="109"/>
      <c r="X28" s="109"/>
      <c r="Y28" s="109"/>
      <c r="Z28" s="109"/>
    </row>
    <row r="29" spans="2:26" ht="9.75" customHeight="1" thickTop="1" x14ac:dyDescent="0.2">
      <c r="B29" s="4"/>
      <c r="C29" s="4"/>
      <c r="D29" s="112"/>
      <c r="E29" s="45"/>
      <c r="F29" s="45"/>
      <c r="G29" s="45"/>
      <c r="H29" s="45"/>
      <c r="I29" s="45"/>
      <c r="J29" s="45"/>
      <c r="K29" s="4"/>
      <c r="L29" s="4"/>
      <c r="M29" s="4"/>
      <c r="N29" s="4"/>
      <c r="O29" s="4"/>
      <c r="Q29" s="333"/>
      <c r="R29" s="334"/>
      <c r="S29" s="334"/>
      <c r="T29" s="334"/>
      <c r="U29" s="334"/>
      <c r="V29" s="335"/>
    </row>
    <row r="30" spans="2:26" s="41" customFormat="1" ht="23.25" customHeight="1" x14ac:dyDescent="0.2">
      <c r="B30" s="446" t="s">
        <v>62</v>
      </c>
      <c r="C30" s="446"/>
      <c r="D30" s="447"/>
      <c r="E30" s="431" t="s">
        <v>266</v>
      </c>
      <c r="F30" s="433" t="s">
        <v>339</v>
      </c>
      <c r="G30" s="430" t="s">
        <v>272</v>
      </c>
      <c r="H30" s="431"/>
      <c r="I30" s="431"/>
      <c r="J30" s="432"/>
      <c r="K30" s="431" t="s">
        <v>556</v>
      </c>
      <c r="L30" s="428" t="s">
        <v>669</v>
      </c>
      <c r="M30" s="44"/>
      <c r="N30" s="44"/>
      <c r="O30" s="44"/>
      <c r="Q30" s="336"/>
      <c r="R30" s="337"/>
      <c r="S30" s="337"/>
      <c r="T30" s="337"/>
      <c r="U30" s="337"/>
      <c r="V30" s="338"/>
    </row>
    <row r="31" spans="2:26" s="41" customFormat="1" ht="20.25" customHeight="1" x14ac:dyDescent="0.2">
      <c r="B31" s="211" t="s">
        <v>63</v>
      </c>
      <c r="C31" s="211" t="s">
        <v>7</v>
      </c>
      <c r="D31" s="212" t="s">
        <v>0</v>
      </c>
      <c r="E31" s="437"/>
      <c r="F31" s="434"/>
      <c r="G31" s="220" t="str">
        <f>IF(C8="","JJJJ",C8)</f>
        <v>JJJJ</v>
      </c>
      <c r="H31" s="220" t="str">
        <f>IF(G31="JJJJ","JJJJ",G31+1)</f>
        <v>JJJJ</v>
      </c>
      <c r="I31" s="220" t="str">
        <f>IF(H31="JJJJ","JJJJ",H31+1)</f>
        <v>JJJJ</v>
      </c>
      <c r="J31" s="220" t="str">
        <f>IF(I31="JJJJ","JJJJ",I31+1)</f>
        <v>JJJJ</v>
      </c>
      <c r="K31" s="437"/>
      <c r="L31" s="429"/>
      <c r="Q31" s="336"/>
      <c r="R31" s="337"/>
      <c r="S31" s="337"/>
      <c r="T31" s="337"/>
      <c r="U31" s="337"/>
      <c r="V31" s="338"/>
    </row>
    <row r="32" spans="2:26" s="41" customFormat="1" ht="16.5" customHeight="1" x14ac:dyDescent="0.2">
      <c r="B32" s="146" t="s">
        <v>12</v>
      </c>
      <c r="C32" s="297">
        <f>'P - 200'!D22</f>
        <v>0</v>
      </c>
      <c r="D32" s="298">
        <f>'P - 200'!E22</f>
        <v>0</v>
      </c>
      <c r="E32" s="147" t="str">
        <f t="shared" ref="E32:E41" si="1">IF($C$9="","",IF(F32="dennoch wesentlich","Wesentliche Bilanzposition",IF(C32&gt;$C$9,"Wesentliche Bilanzposition",IF(C32-D32&gt;$C$9,"x",IF(D32-C32&gt;$C$9,"x","unwesentlich")))))</f>
        <v/>
      </c>
      <c r="F32" s="213"/>
      <c r="G32" s="148"/>
      <c r="H32" s="148"/>
      <c r="I32" s="148"/>
      <c r="J32" s="148"/>
      <c r="K32" s="215"/>
      <c r="L32" s="266"/>
      <c r="M32" s="44"/>
      <c r="Q32" s="240"/>
      <c r="R32" s="329"/>
      <c r="S32" s="329"/>
      <c r="T32" s="329"/>
      <c r="U32" s="329"/>
      <c r="V32" s="241"/>
    </row>
    <row r="33" spans="2:22" s="41" customFormat="1" ht="16.5" customHeight="1" x14ac:dyDescent="0.2">
      <c r="B33" s="106" t="s">
        <v>13</v>
      </c>
      <c r="C33" s="299">
        <f>'Q - 201 '!D22</f>
        <v>0</v>
      </c>
      <c r="D33" s="300">
        <f>'Q - 201 '!E22</f>
        <v>0</v>
      </c>
      <c r="E33" s="111" t="str">
        <f t="shared" si="1"/>
        <v/>
      </c>
      <c r="F33" s="216"/>
      <c r="G33" s="144"/>
      <c r="H33" s="144"/>
      <c r="I33" s="144"/>
      <c r="J33" s="144"/>
      <c r="K33" s="218"/>
      <c r="L33" s="266"/>
      <c r="Q33" s="242"/>
      <c r="R33" s="329"/>
      <c r="S33" s="329"/>
      <c r="T33" s="329"/>
      <c r="U33" s="329"/>
      <c r="V33" s="243"/>
    </row>
    <row r="34" spans="2:22" s="41" customFormat="1" ht="16.5" customHeight="1" x14ac:dyDescent="0.2">
      <c r="B34" s="106" t="s">
        <v>14</v>
      </c>
      <c r="C34" s="299">
        <f>'R - 204'!D22</f>
        <v>0</v>
      </c>
      <c r="D34" s="300">
        <f>'R - 204'!E22</f>
        <v>0</v>
      </c>
      <c r="E34" s="111" t="str">
        <f t="shared" si="1"/>
        <v/>
      </c>
      <c r="F34" s="216"/>
      <c r="G34" s="144"/>
      <c r="H34" s="144"/>
      <c r="I34" s="144"/>
      <c r="J34" s="144"/>
      <c r="K34" s="218"/>
      <c r="L34" s="266"/>
      <c r="Q34" s="242"/>
      <c r="R34" s="329"/>
      <c r="S34" s="329"/>
      <c r="T34" s="329"/>
      <c r="U34" s="329"/>
      <c r="V34" s="243"/>
    </row>
    <row r="35" spans="2:22" s="41" customFormat="1" ht="16.5" customHeight="1" x14ac:dyDescent="0.2">
      <c r="B35" s="106" t="s">
        <v>15</v>
      </c>
      <c r="C35" s="299">
        <f>'S - 206'!D22</f>
        <v>0</v>
      </c>
      <c r="D35" s="300">
        <f>'S - 206'!E22</f>
        <v>0</v>
      </c>
      <c r="E35" s="111" t="str">
        <f t="shared" si="1"/>
        <v/>
      </c>
      <c r="F35" s="216"/>
      <c r="G35" s="144"/>
      <c r="H35" s="144"/>
      <c r="I35" s="144"/>
      <c r="J35" s="144"/>
      <c r="K35" s="217"/>
      <c r="L35" s="266"/>
      <c r="Q35" s="242"/>
      <c r="R35" s="329"/>
      <c r="S35" s="329"/>
      <c r="T35" s="329"/>
      <c r="U35" s="329"/>
      <c r="V35" s="243"/>
    </row>
    <row r="36" spans="2:22" s="41" customFormat="1" ht="16.5" customHeight="1" x14ac:dyDescent="0.2">
      <c r="B36" s="106" t="s">
        <v>16</v>
      </c>
      <c r="C36" s="299">
        <f>'T - 208'!D22</f>
        <v>0</v>
      </c>
      <c r="D36" s="300">
        <f>'T - 208'!E22</f>
        <v>0</v>
      </c>
      <c r="E36" s="111" t="str">
        <f t="shared" si="1"/>
        <v/>
      </c>
      <c r="F36" s="216"/>
      <c r="G36" s="144"/>
      <c r="H36" s="144"/>
      <c r="I36" s="144"/>
      <c r="J36" s="144"/>
      <c r="K36" s="218"/>
      <c r="L36" s="266"/>
      <c r="Q36" s="242"/>
      <c r="R36" s="329"/>
      <c r="S36" s="329"/>
      <c r="T36" s="329"/>
      <c r="U36" s="329"/>
      <c r="V36" s="243"/>
    </row>
    <row r="37" spans="2:22" s="41" customFormat="1" ht="16.5" customHeight="1" x14ac:dyDescent="0.2">
      <c r="B37" s="106" t="s">
        <v>47</v>
      </c>
      <c r="C37" s="299">
        <f>'U - 291'!D22</f>
        <v>0</v>
      </c>
      <c r="D37" s="300">
        <f>'U - 291'!E22</f>
        <v>0</v>
      </c>
      <c r="E37" s="111" t="str">
        <f t="shared" si="1"/>
        <v/>
      </c>
      <c r="F37" s="216"/>
      <c r="G37" s="144"/>
      <c r="H37" s="144"/>
      <c r="I37" s="144"/>
      <c r="J37" s="144"/>
      <c r="K37" s="218"/>
      <c r="L37" s="266"/>
      <c r="Q37" s="242"/>
      <c r="R37" s="329"/>
      <c r="S37" s="329"/>
      <c r="T37" s="329"/>
      <c r="U37" s="329"/>
      <c r="V37" s="243"/>
    </row>
    <row r="38" spans="2:22" s="41" customFormat="1" ht="16.5" customHeight="1" x14ac:dyDescent="0.2">
      <c r="B38" s="106" t="s">
        <v>48</v>
      </c>
      <c r="C38" s="299">
        <f>'V - 292'!D22</f>
        <v>0</v>
      </c>
      <c r="D38" s="300">
        <f>'V - 292'!E22</f>
        <v>0</v>
      </c>
      <c r="E38" s="111" t="str">
        <f t="shared" si="1"/>
        <v/>
      </c>
      <c r="F38" s="216"/>
      <c r="G38" s="144"/>
      <c r="H38" s="144"/>
      <c r="I38" s="144"/>
      <c r="J38" s="144"/>
      <c r="K38" s="218"/>
      <c r="L38" s="266"/>
      <c r="Q38" s="242"/>
      <c r="R38" s="329"/>
      <c r="S38" s="329"/>
      <c r="T38" s="329"/>
      <c r="U38" s="329"/>
      <c r="V38" s="243"/>
    </row>
    <row r="39" spans="2:22" s="41" customFormat="1" ht="16.5" customHeight="1" x14ac:dyDescent="0.2">
      <c r="B39" s="106" t="s">
        <v>52</v>
      </c>
      <c r="C39" s="299">
        <f>'W - 293'!D22</f>
        <v>0</v>
      </c>
      <c r="D39" s="300">
        <f>'W - 293'!E22</f>
        <v>0</v>
      </c>
      <c r="E39" s="111" t="str">
        <f t="shared" si="1"/>
        <v/>
      </c>
      <c r="F39" s="216"/>
      <c r="G39" s="217"/>
      <c r="H39" s="217"/>
      <c r="I39" s="217"/>
      <c r="J39" s="217"/>
      <c r="K39" s="218"/>
      <c r="L39" s="266"/>
      <c r="Q39" s="242"/>
      <c r="R39" s="268"/>
      <c r="S39" s="268"/>
      <c r="T39" s="268"/>
      <c r="U39" s="268" t="s">
        <v>143</v>
      </c>
      <c r="V39" s="243"/>
    </row>
    <row r="40" spans="2:22" s="41" customFormat="1" ht="16.5" customHeight="1" x14ac:dyDescent="0.2">
      <c r="B40" s="106" t="s">
        <v>54</v>
      </c>
      <c r="C40" s="299">
        <f>'X - 296'!D22</f>
        <v>0</v>
      </c>
      <c r="D40" s="300">
        <f>'X - 296'!E22</f>
        <v>0</v>
      </c>
      <c r="E40" s="111" t="str">
        <f t="shared" si="1"/>
        <v/>
      </c>
      <c r="F40" s="216"/>
      <c r="G40" s="217"/>
      <c r="H40" s="217"/>
      <c r="I40" s="217"/>
      <c r="J40" s="217"/>
      <c r="K40" s="218"/>
      <c r="L40" s="266"/>
      <c r="Q40" s="242"/>
      <c r="R40" s="268" t="s">
        <v>143</v>
      </c>
      <c r="S40" s="268"/>
      <c r="T40" s="268"/>
      <c r="U40" s="268"/>
      <c r="V40" s="243"/>
    </row>
    <row r="41" spans="2:22" s="41" customFormat="1" ht="16.5" customHeight="1" x14ac:dyDescent="0.2">
      <c r="B41" s="106" t="s">
        <v>56</v>
      </c>
      <c r="C41" s="299">
        <f>'Y - 298'!D22</f>
        <v>0</v>
      </c>
      <c r="D41" s="300">
        <f>'Y - 298'!E22</f>
        <v>0</v>
      </c>
      <c r="E41" s="111" t="str">
        <f t="shared" si="1"/>
        <v/>
      </c>
      <c r="F41" s="216"/>
      <c r="G41" s="217"/>
      <c r="H41" s="217"/>
      <c r="I41" s="217"/>
      <c r="J41" s="217"/>
      <c r="K41" s="218"/>
      <c r="L41" s="266"/>
      <c r="Q41" s="242"/>
      <c r="R41" s="268"/>
      <c r="S41" s="268" t="s">
        <v>143</v>
      </c>
      <c r="T41" s="268"/>
      <c r="U41" s="268"/>
      <c r="V41" s="243"/>
    </row>
    <row r="42" spans="2:22" s="41" customFormat="1" ht="16.5" customHeight="1" thickBot="1" x14ac:dyDescent="0.25">
      <c r="B42" s="107" t="s">
        <v>57</v>
      </c>
      <c r="C42" s="301">
        <f>'Z - 299'!D22</f>
        <v>0</v>
      </c>
      <c r="D42" s="302">
        <f>'Z - 299'!E22</f>
        <v>0</v>
      </c>
      <c r="E42" s="111" t="str">
        <f>IF(C7="","",IF(F42="dennoch wesentlich","Wesentliche Bilanzposition",IF(C42&gt;$C$9,"Wesentliche Bilanzposition",IF(C42-D42&gt;$C$9,"x",IF(D42-C42&gt;$C$9,"x","unwesentlich")))))</f>
        <v/>
      </c>
      <c r="F42" s="123" t="s">
        <v>340</v>
      </c>
      <c r="G42" s="144"/>
      <c r="H42" s="144"/>
      <c r="I42" s="144"/>
      <c r="J42" s="144"/>
      <c r="K42" s="218"/>
      <c r="L42" s="266"/>
      <c r="Q42" s="247"/>
      <c r="R42" s="339"/>
      <c r="S42" s="339"/>
      <c r="T42" s="339"/>
      <c r="U42" s="339"/>
      <c r="V42" s="244"/>
    </row>
    <row r="43" spans="2:22" s="110" customFormat="1" ht="15.75" customHeight="1" thickBot="1" x14ac:dyDescent="0.3">
      <c r="B43" s="145" t="s">
        <v>65</v>
      </c>
      <c r="C43" s="305">
        <f>SUM(C32:C42)</f>
        <v>0</v>
      </c>
      <c r="D43" s="306">
        <f>SUM(D32:D42)</f>
        <v>0</v>
      </c>
      <c r="E43" s="145"/>
      <c r="F43" s="108"/>
      <c r="G43" s="108"/>
      <c r="H43" s="108"/>
      <c r="I43" s="108"/>
      <c r="J43" s="108"/>
      <c r="K43" s="108"/>
      <c r="L43" s="108"/>
    </row>
    <row r="44" spans="2:22" ht="12" thickTop="1" x14ac:dyDescent="0.2">
      <c r="B44" s="4" t="s">
        <v>66</v>
      </c>
      <c r="C44" s="319">
        <f>C43-C28</f>
        <v>0</v>
      </c>
      <c r="D44" s="319">
        <f>D43-D28</f>
        <v>0</v>
      </c>
      <c r="E44" s="44"/>
      <c r="F44" s="41"/>
      <c r="G44" s="41"/>
      <c r="H44" s="41"/>
      <c r="I44" s="41"/>
      <c r="J44" s="41"/>
    </row>
    <row r="45" spans="2:22" x14ac:dyDescent="0.2">
      <c r="E45" s="41"/>
      <c r="F45" s="41"/>
      <c r="G45" s="41"/>
      <c r="H45" s="41"/>
      <c r="I45" s="41"/>
      <c r="J45" s="41"/>
    </row>
    <row r="46" spans="2:22" x14ac:dyDescent="0.2">
      <c r="E46" s="41"/>
      <c r="F46" s="41"/>
      <c r="G46" s="41"/>
      <c r="H46" s="41"/>
      <c r="I46" s="41"/>
      <c r="J46" s="41"/>
    </row>
    <row r="47" spans="2:22" x14ac:dyDescent="0.2">
      <c r="E47" s="41"/>
      <c r="F47" s="41"/>
      <c r="G47" s="41"/>
      <c r="H47" s="41"/>
      <c r="I47" s="41"/>
      <c r="J47" s="41"/>
    </row>
    <row r="48" spans="2:22" x14ac:dyDescent="0.2">
      <c r="E48" s="41"/>
      <c r="F48" s="41"/>
      <c r="G48" s="41"/>
      <c r="H48" s="41"/>
      <c r="I48" s="41"/>
      <c r="J48" s="41"/>
    </row>
  </sheetData>
  <mergeCells count="18">
    <mergeCell ref="L30:L31"/>
    <mergeCell ref="B11:L11"/>
    <mergeCell ref="R12:U13"/>
    <mergeCell ref="Q10:V11"/>
    <mergeCell ref="C9:D9"/>
    <mergeCell ref="F30:F31"/>
    <mergeCell ref="G30:J30"/>
    <mergeCell ref="B30:D30"/>
    <mergeCell ref="E30:E31"/>
    <mergeCell ref="K30:K31"/>
    <mergeCell ref="C7:D7"/>
    <mergeCell ref="C8:D8"/>
    <mergeCell ref="L13:L14"/>
    <mergeCell ref="G13:J13"/>
    <mergeCell ref="F13:F14"/>
    <mergeCell ref="B13:D13"/>
    <mergeCell ref="E13:E14"/>
    <mergeCell ref="K13:K14"/>
  </mergeCells>
  <conditionalFormatting sqref="B4:E5">
    <cfRule type="expression" dxfId="214" priority="9">
      <formula>$C$7=""</formula>
    </cfRule>
  </conditionalFormatting>
  <conditionalFormatting sqref="B11">
    <cfRule type="expression" dxfId="213" priority="8" stopIfTrue="1">
      <formula>$C$7=""</formula>
    </cfRule>
  </conditionalFormatting>
  <hyperlinks>
    <hyperlink ref="E15" location="'B - 100'!A1" display="'B - 100'!A1"/>
    <hyperlink ref="E8" location="Anleitung!A1" display="Zurück zu Registerblatt &quot;Anleitung&quot;"/>
    <hyperlink ref="E27" location="'O - 148'!A1" display="'O - 148'!A1"/>
    <hyperlink ref="E16:E26" location="'B - 100'!A1" display="'B - 100'!A1"/>
    <hyperlink ref="E32:E42" location="'B - 100'!A1" display="'B - 100'!A1"/>
    <hyperlink ref="E16" location="'C - 101'!A1" display="'C - 101'!A1"/>
    <hyperlink ref="E17" location="'D - 102'!A1" display="'D - 102'!A1"/>
    <hyperlink ref="E18" location="'E - 104'!A1" display="'E - 104'!A1"/>
    <hyperlink ref="E19" location="'F - 106'!A1" display="'F - 106'!A1"/>
    <hyperlink ref="E20" location="'G - 107'!A1" display="'G - 107'!A1"/>
    <hyperlink ref="E21" location="'H - 108'!A1" display="'H - 108'!A1"/>
    <hyperlink ref="E22" location="'J  - 140'!A1" display="'J  - 140'!A1"/>
    <hyperlink ref="E23" location="'K - 142'!A1" display="'K - 142'!A1"/>
    <hyperlink ref="E24" location="'L  - 144'!A1" display="'L  - 144'!A1"/>
    <hyperlink ref="E25" location="'M  - 145'!A1" display="'M  - 145'!A1"/>
    <hyperlink ref="E26" location="'N - 146'!A1" display="'N - 146'!A1"/>
    <hyperlink ref="E32" location="'P - 200'!A1" display="'P - 200'!A1"/>
    <hyperlink ref="E33" location="'Q - 201 '!A1" display="'Q - 201 '!A1"/>
    <hyperlink ref="E34" location="'R - 204'!A1" display="'R - 204'!A1"/>
    <hyperlink ref="E35" location="'S - 206'!A1" display="'S - 206'!A1"/>
    <hyperlink ref="E36" location="'T - 208'!A1" display="'T - 208'!A1"/>
    <hyperlink ref="E37" location="'U - 291'!A1" display="'U - 291'!A1"/>
    <hyperlink ref="E38" location="'V - 292'!A1" display="'V - 292'!A1"/>
    <hyperlink ref="E39" location="'W - 293'!A1" display="'W - 293'!A1"/>
    <hyperlink ref="E40" location="'X - 296'!A1" display="'X - 296'!A1"/>
    <hyperlink ref="E41" location="'Y - 298'!A1" display="'Y - 298'!A1"/>
    <hyperlink ref="E42" location="'Z - 299'!A1" display="'Z - 299'!A1"/>
  </hyperlinks>
  <printOptions horizontalCentered="1" verticalCentered="1"/>
  <pageMargins left="0.39370078740157483" right="0.27559055118110237" top="0.92" bottom="0.59055118110236227" header="0.51181102362204722" footer="0.51181102362204722"/>
  <pageSetup paperSize="9" scale="64" fitToHeight="0" orientation="landscape" r:id="rId1"/>
  <headerFooter alignWithMargins="0">
    <oddHeader>&amp;L&amp;"Times New Roman,Fett"Amt für Volksschule&amp;"Times New Roman,Standard"
Finanzen&amp;C &amp;R&amp;G</oddHeader>
  </headerFooter>
  <drawing r:id="rId2"/>
  <legacyDrawing r:id="rId3"/>
  <legacyDrawingHF r:id="rId4"/>
  <extLst>
    <ext xmlns:x14="http://schemas.microsoft.com/office/spreadsheetml/2009/9/main" uri="{78C0D931-6437-407d-A8EE-F0AAD7539E65}">
      <x14:conditionalFormattings>
        <x14:conditionalFormatting xmlns:xm="http://schemas.microsoft.com/office/excel/2006/main">
          <x14:cfRule type="expression" priority="3" id="{1657505E-A76E-4E3F-90C6-4B03F0F75528}">
            <xm:f>Wesentlichkeit!$J$23=""</xm:f>
            <x14:dxf>
              <font>
                <color theme="0"/>
              </font>
              <fill>
                <patternFill>
                  <bgColor theme="0"/>
                </patternFill>
              </fill>
              <border>
                <left/>
                <right/>
                <bottom/>
                <vertical/>
                <horizontal/>
              </border>
            </x14:dxf>
          </x14:cfRule>
          <xm:sqref>B9:D9</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'Drop Down menu'!$D$11:$D$12</xm:f>
          </x14:formula1>
          <xm:sqref>G15:J27 G38:G42</xm:sqref>
        </x14:dataValidation>
        <x14:dataValidation type="list" allowBlank="1" showInputMessage="1" showErrorMessage="1">
          <x14:formula1>
            <xm:f>'Drop Down menu'!$E$11:$E$12</xm:f>
          </x14:formula1>
          <xm:sqref>F15:F27 F32:F42</xm:sqref>
        </x14:dataValidation>
        <x14:dataValidation type="list" allowBlank="1" showInputMessage="1" showErrorMessage="1">
          <x14:formula1>
            <xm:f>'Drop Down menu'!$I$14:$I$101</xm:f>
          </x14:formula1>
          <xm:sqref>C7</xm:sqref>
        </x14:dataValidation>
        <x14:dataValidation type="list" allowBlank="1" showInputMessage="1" showErrorMessage="1">
          <x14:formula1>
            <xm:f>'Drop Down menu'!$K$12:$K$20</xm:f>
          </x14:formula1>
          <xm:sqref>C8</xm:sqref>
        </x14:dataValidation>
        <x14:dataValidation type="list" allowBlank="1" showInputMessage="1" showErrorMessage="1">
          <x14:formula1>
            <xm:f>'Drop Down menu'!$F$21:$F$23</xm:f>
          </x14:formula1>
          <xm:sqref>L32:L42 L15:L27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FFFF00"/>
    <pageSetUpPr fitToPage="1"/>
  </sheetPr>
  <dimension ref="A1:L38"/>
  <sheetViews>
    <sheetView zoomScale="85" zoomScaleNormal="85" workbookViewId="0">
      <selection activeCell="L40" sqref="L40"/>
    </sheetView>
  </sheetViews>
  <sheetFormatPr baseColWidth="10" defaultRowHeight="12.75" x14ac:dyDescent="0.2"/>
  <cols>
    <col min="1" max="2" width="12" style="77"/>
    <col min="3" max="3" width="20.83203125" style="77" customWidth="1"/>
    <col min="4" max="5" width="12" style="77"/>
    <col min="6" max="6" width="13.5" style="77" customWidth="1"/>
    <col min="7" max="8" width="12" style="77"/>
    <col min="9" max="9" width="17.5" style="77" customWidth="1"/>
    <col min="10" max="10" width="21.33203125" style="77" customWidth="1"/>
    <col min="11" max="11" width="12" style="77"/>
    <col min="12" max="12" width="105.6640625" style="77" customWidth="1"/>
    <col min="13" max="16384" width="12" style="77"/>
  </cols>
  <sheetData>
    <row r="1" spans="1:12" ht="23.25" x14ac:dyDescent="0.35">
      <c r="A1" s="76" t="s">
        <v>190</v>
      </c>
    </row>
    <row r="2" spans="1:12" ht="12.75" customHeight="1" x14ac:dyDescent="0.35">
      <c r="A2" s="76"/>
    </row>
    <row r="3" spans="1:12" ht="16.5" customHeight="1" x14ac:dyDescent="0.2">
      <c r="A3" s="153" t="s">
        <v>492</v>
      </c>
      <c r="B3" s="154"/>
      <c r="C3" s="154"/>
      <c r="D3" s="154"/>
      <c r="E3" s="154"/>
      <c r="F3" s="154"/>
      <c r="G3" s="152"/>
      <c r="H3" s="152"/>
      <c r="I3" s="152"/>
    </row>
    <row r="4" spans="1:12" ht="16.5" customHeight="1" x14ac:dyDescent="0.2">
      <c r="A4" s="155" t="s">
        <v>493</v>
      </c>
      <c r="B4" s="156"/>
      <c r="C4" s="156"/>
      <c r="D4" s="156"/>
      <c r="E4" s="156"/>
      <c r="F4" s="156"/>
      <c r="G4" s="152"/>
      <c r="H4" s="152"/>
      <c r="I4" s="152"/>
    </row>
    <row r="5" spans="1:12" ht="12.75" customHeight="1" x14ac:dyDescent="0.35">
      <c r="A5" s="76"/>
    </row>
    <row r="6" spans="1:12" ht="13.5" thickBot="1" x14ac:dyDescent="0.25"/>
    <row r="7" spans="1:12" ht="21" thickBot="1" x14ac:dyDescent="0.35">
      <c r="A7" s="451" t="s">
        <v>200</v>
      </c>
      <c r="B7" s="452"/>
      <c r="C7" s="452"/>
      <c r="D7" s="452"/>
      <c r="E7" s="452"/>
      <c r="F7" s="452"/>
      <c r="G7" s="452"/>
      <c r="H7" s="452"/>
      <c r="I7" s="452"/>
      <c r="J7" s="453"/>
      <c r="L7" s="78" t="s">
        <v>203</v>
      </c>
    </row>
    <row r="8" spans="1:12" ht="39" thickBot="1" x14ac:dyDescent="0.25">
      <c r="A8" s="478" t="s">
        <v>191</v>
      </c>
      <c r="B8" s="479"/>
      <c r="C8" s="79" t="s">
        <v>201</v>
      </c>
      <c r="D8" s="480" t="s">
        <v>192</v>
      </c>
      <c r="E8" s="481"/>
      <c r="F8" s="480" t="s">
        <v>193</v>
      </c>
      <c r="G8" s="481"/>
      <c r="H8" s="80" t="s">
        <v>194</v>
      </c>
      <c r="I8" s="80" t="s">
        <v>195</v>
      </c>
      <c r="J8" s="80" t="s">
        <v>196</v>
      </c>
      <c r="L8" s="448" t="s">
        <v>557</v>
      </c>
    </row>
    <row r="9" spans="1:12" ht="15" customHeight="1" x14ac:dyDescent="0.2">
      <c r="A9" s="491" t="s">
        <v>197</v>
      </c>
      <c r="B9" s="492"/>
      <c r="C9" s="470" t="s">
        <v>157</v>
      </c>
      <c r="D9" s="81"/>
      <c r="E9" s="81"/>
      <c r="F9" s="482"/>
      <c r="G9" s="483"/>
      <c r="H9" s="488"/>
      <c r="I9" s="82"/>
      <c r="J9" s="83"/>
      <c r="L9" s="449"/>
    </row>
    <row r="10" spans="1:12" x14ac:dyDescent="0.2">
      <c r="A10" s="473"/>
      <c r="B10" s="493"/>
      <c r="C10" s="471"/>
      <c r="D10" s="84">
        <v>0.01</v>
      </c>
      <c r="E10" s="84">
        <v>0.03</v>
      </c>
      <c r="F10" s="484"/>
      <c r="G10" s="485"/>
      <c r="H10" s="489"/>
      <c r="I10" s="85">
        <f>F9*H9</f>
        <v>0</v>
      </c>
      <c r="J10" s="86">
        <f>ROUND((I10/1000),0)*1000</f>
        <v>0</v>
      </c>
      <c r="L10" s="449"/>
    </row>
    <row r="11" spans="1:12" ht="13.5" thickBot="1" x14ac:dyDescent="0.25">
      <c r="A11" s="494"/>
      <c r="B11" s="495"/>
      <c r="C11" s="472"/>
      <c r="D11" s="87"/>
      <c r="E11" s="87"/>
      <c r="F11" s="486"/>
      <c r="G11" s="487"/>
      <c r="H11" s="490"/>
      <c r="I11" s="88"/>
      <c r="J11" s="89"/>
      <c r="L11" s="449"/>
    </row>
    <row r="12" spans="1:12" ht="15" customHeight="1" x14ac:dyDescent="0.2">
      <c r="A12" s="491" t="s">
        <v>198</v>
      </c>
      <c r="B12" s="496"/>
      <c r="C12" s="470" t="s">
        <v>157</v>
      </c>
      <c r="D12" s="90"/>
      <c r="E12" s="90"/>
      <c r="F12" s="482"/>
      <c r="G12" s="483"/>
      <c r="H12" s="488"/>
      <c r="I12" s="91"/>
      <c r="J12" s="92"/>
      <c r="L12" s="449"/>
    </row>
    <row r="13" spans="1:12" x14ac:dyDescent="0.2">
      <c r="A13" s="475"/>
      <c r="B13" s="474"/>
      <c r="C13" s="471"/>
      <c r="D13" s="84">
        <v>0.01</v>
      </c>
      <c r="E13" s="84">
        <v>0.03</v>
      </c>
      <c r="F13" s="484"/>
      <c r="G13" s="485"/>
      <c r="H13" s="489"/>
      <c r="I13" s="85">
        <f>F12*H12</f>
        <v>0</v>
      </c>
      <c r="J13" s="86">
        <f>ROUND((I13/1000),0)*1000</f>
        <v>0</v>
      </c>
      <c r="L13" s="449"/>
    </row>
    <row r="14" spans="1:12" ht="13.5" thickBot="1" x14ac:dyDescent="0.25">
      <c r="A14" s="476"/>
      <c r="B14" s="477"/>
      <c r="C14" s="472"/>
      <c r="D14" s="87"/>
      <c r="E14" s="87"/>
      <c r="F14" s="486"/>
      <c r="G14" s="487"/>
      <c r="H14" s="490"/>
      <c r="I14" s="88"/>
      <c r="J14" s="89"/>
      <c r="L14" s="449"/>
    </row>
    <row r="15" spans="1:12" ht="15" customHeight="1" x14ac:dyDescent="0.2">
      <c r="A15" s="473" t="s">
        <v>199</v>
      </c>
      <c r="B15" s="474"/>
      <c r="C15" s="470" t="s">
        <v>157</v>
      </c>
      <c r="D15" s="93"/>
      <c r="E15" s="93"/>
      <c r="F15" s="482"/>
      <c r="G15" s="483"/>
      <c r="H15" s="488"/>
      <c r="I15" s="85"/>
      <c r="J15" s="86"/>
      <c r="L15" s="449"/>
    </row>
    <row r="16" spans="1:12" x14ac:dyDescent="0.2">
      <c r="A16" s="475" t="s">
        <v>197</v>
      </c>
      <c r="B16" s="474"/>
      <c r="C16" s="471"/>
      <c r="D16" s="84">
        <v>0.01</v>
      </c>
      <c r="E16" s="84">
        <v>0.05</v>
      </c>
      <c r="F16" s="484"/>
      <c r="G16" s="485"/>
      <c r="H16" s="489"/>
      <c r="I16" s="85">
        <f>F15*H15</f>
        <v>0</v>
      </c>
      <c r="J16" s="86">
        <f>ROUND((I16/1000),0)*1000</f>
        <v>0</v>
      </c>
      <c r="L16" s="449"/>
    </row>
    <row r="17" spans="1:12" ht="13.5" thickBot="1" x14ac:dyDescent="0.25">
      <c r="A17" s="476"/>
      <c r="B17" s="477"/>
      <c r="C17" s="472"/>
      <c r="D17" s="87"/>
      <c r="E17" s="87"/>
      <c r="F17" s="486"/>
      <c r="G17" s="487"/>
      <c r="H17" s="490"/>
      <c r="I17" s="94"/>
      <c r="J17" s="95"/>
      <c r="L17" s="449"/>
    </row>
    <row r="18" spans="1:12" ht="18.75" customHeight="1" x14ac:dyDescent="0.2">
      <c r="A18" s="497" t="s">
        <v>202</v>
      </c>
      <c r="B18" s="498"/>
      <c r="C18" s="498"/>
      <c r="D18" s="498"/>
      <c r="E18" s="498"/>
      <c r="F18" s="498"/>
      <c r="G18" s="498"/>
      <c r="H18" s="498"/>
      <c r="I18" s="498"/>
      <c r="J18" s="467" t="str">
        <f>IF(J10+J13+J16=0,"",IF(C9="x",J10,IF(C12="x",J13,IF(C15="x",J16,""))))</f>
        <v/>
      </c>
      <c r="L18" s="449"/>
    </row>
    <row r="19" spans="1:12" ht="18.75" customHeight="1" thickBot="1" x14ac:dyDescent="0.25">
      <c r="A19" s="499"/>
      <c r="B19" s="500"/>
      <c r="C19" s="500"/>
      <c r="D19" s="500"/>
      <c r="E19" s="500"/>
      <c r="F19" s="500"/>
      <c r="G19" s="500"/>
      <c r="H19" s="500"/>
      <c r="I19" s="500"/>
      <c r="J19" s="468"/>
      <c r="L19" s="450"/>
    </row>
    <row r="21" spans="1:12" ht="13.5" thickBot="1" x14ac:dyDescent="0.25"/>
    <row r="22" spans="1:12" ht="23.25" customHeight="1" thickBot="1" x14ac:dyDescent="0.35">
      <c r="A22" s="451" t="s">
        <v>189</v>
      </c>
      <c r="B22" s="452"/>
      <c r="C22" s="452"/>
      <c r="D22" s="452"/>
      <c r="E22" s="452"/>
      <c r="F22" s="452"/>
      <c r="G22" s="452"/>
      <c r="H22" s="452"/>
      <c r="I22" s="452"/>
      <c r="J22" s="453"/>
      <c r="L22" s="78" t="s">
        <v>205</v>
      </c>
    </row>
    <row r="23" spans="1:12" ht="9" customHeight="1" x14ac:dyDescent="0.2">
      <c r="A23" s="469" t="s">
        <v>204</v>
      </c>
      <c r="B23" s="455"/>
      <c r="C23" s="455"/>
      <c r="D23" s="455"/>
      <c r="E23" s="455"/>
      <c r="F23" s="455"/>
      <c r="G23" s="455"/>
      <c r="H23" s="455"/>
      <c r="I23" s="455"/>
      <c r="J23" s="460"/>
      <c r="L23" s="448" t="s">
        <v>206</v>
      </c>
    </row>
    <row r="24" spans="1:12" x14ac:dyDescent="0.2">
      <c r="A24" s="456"/>
      <c r="B24" s="457"/>
      <c r="C24" s="457"/>
      <c r="D24" s="457"/>
      <c r="E24" s="457"/>
      <c r="F24" s="457"/>
      <c r="G24" s="457"/>
      <c r="H24" s="457"/>
      <c r="I24" s="457"/>
      <c r="J24" s="461"/>
      <c r="L24" s="449"/>
    </row>
    <row r="25" spans="1:12" ht="9" customHeight="1" thickBot="1" x14ac:dyDescent="0.25">
      <c r="A25" s="458"/>
      <c r="B25" s="459"/>
      <c r="C25" s="459"/>
      <c r="D25" s="459"/>
      <c r="E25" s="459"/>
      <c r="F25" s="459"/>
      <c r="G25" s="459"/>
      <c r="H25" s="459"/>
      <c r="I25" s="459"/>
      <c r="J25" s="462"/>
      <c r="L25" s="449"/>
    </row>
    <row r="26" spans="1:12" ht="12.75" customHeight="1" x14ac:dyDescent="0.2">
      <c r="A26" s="463" t="s">
        <v>558</v>
      </c>
      <c r="B26" s="464"/>
      <c r="C26" s="464"/>
      <c r="D26" s="464"/>
      <c r="E26" s="464"/>
      <c r="F26" s="464"/>
      <c r="G26" s="464"/>
      <c r="H26" s="464"/>
      <c r="I26" s="464"/>
      <c r="J26" s="467" t="str">
        <f>IF(J23="","",ROUND(J18*(1-J23),-3))</f>
        <v/>
      </c>
      <c r="L26" s="449"/>
    </row>
    <row r="27" spans="1:12" ht="21" customHeight="1" thickBot="1" x14ac:dyDescent="0.25">
      <c r="A27" s="465"/>
      <c r="B27" s="466"/>
      <c r="C27" s="466"/>
      <c r="D27" s="466"/>
      <c r="E27" s="466"/>
      <c r="F27" s="466"/>
      <c r="G27" s="466"/>
      <c r="H27" s="466"/>
      <c r="I27" s="466"/>
      <c r="J27" s="468"/>
      <c r="L27" s="450"/>
    </row>
    <row r="29" spans="1:12" ht="13.5" thickBot="1" x14ac:dyDescent="0.25"/>
    <row r="30" spans="1:12" ht="21" thickBot="1" x14ac:dyDescent="0.35">
      <c r="A30" s="451" t="s">
        <v>207</v>
      </c>
      <c r="B30" s="452"/>
      <c r="C30" s="452"/>
      <c r="D30" s="452"/>
      <c r="E30" s="452"/>
      <c r="F30" s="452"/>
      <c r="G30" s="452"/>
      <c r="H30" s="452"/>
      <c r="I30" s="452"/>
      <c r="J30" s="453"/>
      <c r="L30" s="78" t="s">
        <v>205</v>
      </c>
    </row>
    <row r="31" spans="1:12" ht="11.25" customHeight="1" x14ac:dyDescent="0.2">
      <c r="A31" s="454" t="s">
        <v>559</v>
      </c>
      <c r="B31" s="455"/>
      <c r="C31" s="455"/>
      <c r="D31" s="455"/>
      <c r="E31" s="455"/>
      <c r="F31" s="455"/>
      <c r="G31" s="455"/>
      <c r="H31" s="455"/>
      <c r="I31" s="455"/>
      <c r="J31" s="460"/>
      <c r="L31" s="448" t="s">
        <v>560</v>
      </c>
    </row>
    <row r="32" spans="1:12" ht="11.25" customHeight="1" x14ac:dyDescent="0.2">
      <c r="A32" s="456"/>
      <c r="B32" s="457"/>
      <c r="C32" s="457"/>
      <c r="D32" s="457"/>
      <c r="E32" s="457"/>
      <c r="F32" s="457"/>
      <c r="G32" s="457"/>
      <c r="H32" s="457"/>
      <c r="I32" s="457"/>
      <c r="J32" s="461"/>
      <c r="L32" s="449"/>
    </row>
    <row r="33" spans="1:12" ht="11.25" customHeight="1" thickBot="1" x14ac:dyDescent="0.25">
      <c r="A33" s="458"/>
      <c r="B33" s="459"/>
      <c r="C33" s="459"/>
      <c r="D33" s="459"/>
      <c r="E33" s="459"/>
      <c r="F33" s="459"/>
      <c r="G33" s="459"/>
      <c r="H33" s="459"/>
      <c r="I33" s="459"/>
      <c r="J33" s="462"/>
      <c r="L33" s="449"/>
    </row>
    <row r="34" spans="1:12" ht="12.75" customHeight="1" x14ac:dyDescent="0.2">
      <c r="A34" s="463" t="s">
        <v>208</v>
      </c>
      <c r="B34" s="464"/>
      <c r="C34" s="464"/>
      <c r="D34" s="464"/>
      <c r="E34" s="464"/>
      <c r="F34" s="464"/>
      <c r="G34" s="464"/>
      <c r="H34" s="464"/>
      <c r="I34" s="464"/>
      <c r="J34" s="467" t="str">
        <f>IF(J31="","",ROUND(J18*J31,-2))</f>
        <v/>
      </c>
      <c r="L34" s="449"/>
    </row>
    <row r="35" spans="1:12" ht="13.5" customHeight="1" thickBot="1" x14ac:dyDescent="0.25">
      <c r="A35" s="465"/>
      <c r="B35" s="466"/>
      <c r="C35" s="466"/>
      <c r="D35" s="466"/>
      <c r="E35" s="466"/>
      <c r="F35" s="466"/>
      <c r="G35" s="466"/>
      <c r="H35" s="466"/>
      <c r="I35" s="466"/>
      <c r="J35" s="468"/>
      <c r="L35" s="450"/>
    </row>
    <row r="38" spans="1:12" ht="18.75" customHeight="1" x14ac:dyDescent="0.25">
      <c r="H38" s="501" t="s">
        <v>313</v>
      </c>
      <c r="I38" s="501"/>
      <c r="J38" s="501"/>
    </row>
  </sheetData>
  <sheetProtection sheet="1" objects="1" scenarios="1"/>
  <mergeCells count="32">
    <mergeCell ref="F15:G17"/>
    <mergeCell ref="H12:H14"/>
    <mergeCell ref="F12:G14"/>
    <mergeCell ref="H38:J38"/>
    <mergeCell ref="A22:J22"/>
    <mergeCell ref="L8:L19"/>
    <mergeCell ref="A7:J7"/>
    <mergeCell ref="C15:C17"/>
    <mergeCell ref="C12:C14"/>
    <mergeCell ref="C9:C11"/>
    <mergeCell ref="A15:B17"/>
    <mergeCell ref="A8:B8"/>
    <mergeCell ref="D8:E8"/>
    <mergeCell ref="F8:G8"/>
    <mergeCell ref="F9:G11"/>
    <mergeCell ref="H9:H11"/>
    <mergeCell ref="A9:B11"/>
    <mergeCell ref="A12:B14"/>
    <mergeCell ref="J18:J19"/>
    <mergeCell ref="A18:I19"/>
    <mergeCell ref="H15:H17"/>
    <mergeCell ref="L23:L27"/>
    <mergeCell ref="A30:J30"/>
    <mergeCell ref="A31:I33"/>
    <mergeCell ref="J31:J33"/>
    <mergeCell ref="A34:I35"/>
    <mergeCell ref="J34:J35"/>
    <mergeCell ref="L31:L35"/>
    <mergeCell ref="A26:I27"/>
    <mergeCell ref="A23:I25"/>
    <mergeCell ref="J26:J27"/>
    <mergeCell ref="J23:J25"/>
  </mergeCells>
  <dataValidations xWindow="760" yWindow="594" count="1">
    <dataValidation allowBlank="1" showInputMessage="1" showErrorMessage="1" promptTitle="Bestimmung Gesamtwesentlichkeit" prompt="Die Gesamtwesentlichkeit ist die Schwelle, bei welcher die festgestellten Fehler (bei einer hypothetischen vollumfänglichen Prüfung) zu wesentlich falschen Aussagen der Jahresrechnung führen würden." sqref="H9 H12 H15"/>
  </dataValidations>
  <hyperlinks>
    <hyperlink ref="H38" location="Anleitung!A1" display="zurück zu Registerblatt &quot;Anleitung&quot;"/>
  </hyperlinks>
  <pageMargins left="0.7" right="0.7" top="0.78740157499999996" bottom="0.78740157499999996" header="0.3" footer="0.3"/>
  <pageSetup paperSize="9" scale="55" orientation="landscape" r:id="rId1"/>
  <headerFooter>
    <oddHeader>&amp;LAmt für Volksschule
Finanzen&amp;R&amp;G</oddHeader>
  </headerFooter>
  <drawing r:id="rId2"/>
  <legacyDrawing r:id="rId3"/>
  <legacyDrawingHF r:id="rId4"/>
  <extLst>
    <ext xmlns:x14="http://schemas.microsoft.com/office/spreadsheetml/2009/9/main" uri="{CCE6A557-97BC-4b89-ADB6-D9C93CAAB3DF}">
      <x14:dataValidations xmlns:xm="http://schemas.microsoft.com/office/excel/2006/main" xWindow="760" yWindow="594" count="4">
        <x14:dataValidation type="list" allowBlank="1" showInputMessage="1" showErrorMessage="1" promptTitle="Bestimmung des Haircuts" prompt="Je höher die Sicherheit hinsichtlich der Fehleranfälligkeit der Körperschaft und je besser die RPK die Körperschaft und ihre Buchhaltung kennt, desto tiefer kann der Haircut angesetzt werden. Mindestens 25% sind immer anzusetzen_x000a_">
          <x14:formula1>
            <xm:f>'Drop Down menu'!$B$18:$B$20</xm:f>
          </x14:formula1>
          <xm:sqref>J23:J25</xm:sqref>
        </x14:dataValidation>
        <x14:dataValidation type="list" allowBlank="1" showInputMessage="1" showErrorMessage="1" promptTitle="Nichtaufgriffsgrenze" prompt="Transaktionen unterhalb der Nichtaufgriffsgrenze werden üblicherweise nicht geprüft. Allfällig festgestellte Fehler unterhalb der Nichtaufgriffsgrenze müssen nicht auf der Nachtragsbuchungsliste aufgenommen werden">
          <x14:formula1>
            <xm:f>'Drop Down menu'!$B$24:$B$33</xm:f>
          </x14:formula1>
          <xm:sqref>J31:J33</xm:sqref>
        </x14:dataValidation>
        <x14:dataValidation type="list" allowBlank="1" showInputMessage="1" showErrorMessage="1" errorTitle="Nur 1 Bezugsgrösse" error="In der Spalte C darf nur eine Bezugsgrösse mit &quot;x&quot; ausgewählt werden!_x000a_" promptTitle="maximal 1 Bezugsgrösse" prompt="Es darf maximal eine Bezugsgrösse mit &quot;x&quot; ausgewählt werden">
          <x14:formula1>
            <xm:f>'Drop Down menu'!$B$11:$B$12</xm:f>
          </x14:formula1>
          <xm:sqref>C12:C17</xm:sqref>
        </x14:dataValidation>
        <x14:dataValidation type="list" allowBlank="1" showInputMessage="1" showErrorMessage="1" errorTitle="Nur 1 Bezugsgrösse" error="In der Spalte C darf nur eine Bezugsgrösse mit &quot;x&quot; ausgewählt werden!_x000a_" promptTitle="maximal 1 Bezugsgrösse" prompt="In Spalte C darf maximal eine Bezugsgrösse mit &quot;x&quot; ausgewählt werden">
          <x14:formula1>
            <xm:f>'Drop Down menu'!$B$11:$B$12</xm:f>
          </x14:formula1>
          <xm:sqref>C9:C11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L104"/>
  <sheetViews>
    <sheetView workbookViewId="0">
      <selection activeCell="F22" sqref="F22:F24"/>
    </sheetView>
  </sheetViews>
  <sheetFormatPr baseColWidth="10" defaultRowHeight="12.75" x14ac:dyDescent="0.2"/>
  <cols>
    <col min="9" max="9" width="30.5" bestFit="1" customWidth="1"/>
  </cols>
  <sheetData>
    <row r="1" spans="2:11" x14ac:dyDescent="0.2">
      <c r="B1" s="71" t="s">
        <v>157</v>
      </c>
    </row>
    <row r="2" spans="2:11" x14ac:dyDescent="0.2">
      <c r="B2" s="73" t="s">
        <v>150</v>
      </c>
    </row>
    <row r="3" spans="2:11" ht="16.5" x14ac:dyDescent="0.2">
      <c r="B3" s="74" t="s">
        <v>144</v>
      </c>
    </row>
    <row r="4" spans="2:11" ht="17.25" thickBot="1" x14ac:dyDescent="0.25">
      <c r="B4" s="75" t="s">
        <v>145</v>
      </c>
    </row>
    <row r="5" spans="2:11" x14ac:dyDescent="0.2">
      <c r="B5" s="47"/>
    </row>
    <row r="6" spans="2:11" x14ac:dyDescent="0.2">
      <c r="B6" s="47"/>
    </row>
    <row r="9" spans="2:11" ht="13.5" thickBot="1" x14ac:dyDescent="0.25"/>
    <row r="10" spans="2:11" ht="13.5" thickBot="1" x14ac:dyDescent="0.25">
      <c r="B10" s="71" t="s">
        <v>666</v>
      </c>
      <c r="E10" s="71" t="s">
        <v>667</v>
      </c>
    </row>
    <row r="11" spans="2:11" x14ac:dyDescent="0.2">
      <c r="B11" s="71" t="s">
        <v>157</v>
      </c>
      <c r="E11" s="254"/>
    </row>
    <row r="12" spans="2:11" ht="13.5" thickBot="1" x14ac:dyDescent="0.25">
      <c r="B12" s="72" t="s">
        <v>143</v>
      </c>
      <c r="D12" s="47" t="s">
        <v>143</v>
      </c>
      <c r="E12" s="72" t="s">
        <v>340</v>
      </c>
    </row>
    <row r="13" spans="2:11" x14ac:dyDescent="0.2">
      <c r="I13" s="71" t="s">
        <v>664</v>
      </c>
      <c r="K13">
        <v>2017</v>
      </c>
    </row>
    <row r="14" spans="2:11" x14ac:dyDescent="0.2">
      <c r="I14" s="254"/>
      <c r="K14">
        <v>2018</v>
      </c>
    </row>
    <row r="15" spans="2:11" x14ac:dyDescent="0.2">
      <c r="I15" s="255" t="s">
        <v>577</v>
      </c>
      <c r="K15">
        <v>2019</v>
      </c>
    </row>
    <row r="16" spans="2:11" ht="13.5" thickBot="1" x14ac:dyDescent="0.25">
      <c r="I16" s="256" t="s">
        <v>578</v>
      </c>
      <c r="K16">
        <v>2020</v>
      </c>
    </row>
    <row r="17" spans="2:12" x14ac:dyDescent="0.2">
      <c r="B17" s="71" t="s">
        <v>665</v>
      </c>
      <c r="I17" s="256" t="s">
        <v>579</v>
      </c>
      <c r="K17">
        <v>2021</v>
      </c>
    </row>
    <row r="18" spans="2:12" ht="13.5" thickBot="1" x14ac:dyDescent="0.25">
      <c r="B18" s="254"/>
      <c r="I18" s="256" t="s">
        <v>580</v>
      </c>
      <c r="K18">
        <v>2022</v>
      </c>
    </row>
    <row r="19" spans="2:12" ht="13.5" thickBot="1" x14ac:dyDescent="0.25">
      <c r="B19" s="96">
        <v>0.25</v>
      </c>
      <c r="I19" s="256" t="s">
        <v>581</v>
      </c>
      <c r="K19">
        <v>2023</v>
      </c>
    </row>
    <row r="20" spans="2:12" ht="13.5" thickBot="1" x14ac:dyDescent="0.25">
      <c r="B20" s="97">
        <v>0.5</v>
      </c>
      <c r="F20" s="261"/>
      <c r="I20" s="256" t="s">
        <v>582</v>
      </c>
      <c r="K20">
        <v>2024</v>
      </c>
    </row>
    <row r="21" spans="2:12" x14ac:dyDescent="0.2">
      <c r="F21" s="254"/>
      <c r="I21" s="256" t="s">
        <v>583</v>
      </c>
    </row>
    <row r="22" spans="2:12" ht="15.75" thickBot="1" x14ac:dyDescent="0.25">
      <c r="F22" s="262" t="s">
        <v>150</v>
      </c>
      <c r="I22" s="256" t="s">
        <v>584</v>
      </c>
    </row>
    <row r="23" spans="2:12" ht="20.25" x14ac:dyDescent="0.3">
      <c r="B23" s="71" t="s">
        <v>207</v>
      </c>
      <c r="F23" s="263" t="s">
        <v>574</v>
      </c>
      <c r="I23" s="256" t="s">
        <v>585</v>
      </c>
      <c r="L23" s="263" t="s">
        <v>574</v>
      </c>
    </row>
    <row r="24" spans="2:12" ht="20.25" x14ac:dyDescent="0.3">
      <c r="B24" s="254"/>
      <c r="F24" s="264" t="s">
        <v>143</v>
      </c>
      <c r="I24" s="256" t="s">
        <v>586</v>
      </c>
    </row>
    <row r="25" spans="2:12" x14ac:dyDescent="0.2">
      <c r="B25" s="259">
        <v>0.01</v>
      </c>
      <c r="F25" s="254"/>
      <c r="I25" s="256" t="s">
        <v>587</v>
      </c>
    </row>
    <row r="26" spans="2:12" x14ac:dyDescent="0.2">
      <c r="B26" s="259">
        <v>1.4999999999999999E-2</v>
      </c>
      <c r="F26" s="254"/>
      <c r="I26" s="256" t="s">
        <v>588</v>
      </c>
    </row>
    <row r="27" spans="2:12" ht="13.5" thickBot="1" x14ac:dyDescent="0.25">
      <c r="B27" s="259">
        <v>0.02</v>
      </c>
      <c r="F27" s="265"/>
      <c r="I27" s="256" t="s">
        <v>589</v>
      </c>
    </row>
    <row r="28" spans="2:12" x14ac:dyDescent="0.2">
      <c r="B28" s="259">
        <v>2.5000000000000001E-2</v>
      </c>
      <c r="I28" s="256" t="s">
        <v>590</v>
      </c>
    </row>
    <row r="29" spans="2:12" x14ac:dyDescent="0.2">
      <c r="B29" s="259">
        <v>0.03</v>
      </c>
      <c r="I29" s="256" t="s">
        <v>591</v>
      </c>
    </row>
    <row r="30" spans="2:12" x14ac:dyDescent="0.2">
      <c r="B30" s="259">
        <v>3.5000000000000003E-2</v>
      </c>
      <c r="I30" s="256" t="s">
        <v>592</v>
      </c>
    </row>
    <row r="31" spans="2:12" x14ac:dyDescent="0.2">
      <c r="B31" s="259">
        <v>0.04</v>
      </c>
      <c r="I31" s="256" t="s">
        <v>593</v>
      </c>
    </row>
    <row r="32" spans="2:12" x14ac:dyDescent="0.2">
      <c r="B32" s="259">
        <v>4.4999999999999998E-2</v>
      </c>
      <c r="I32" s="256" t="s">
        <v>594</v>
      </c>
    </row>
    <row r="33" spans="2:9" ht="13.5" thickBot="1" x14ac:dyDescent="0.25">
      <c r="B33" s="260">
        <v>0.05</v>
      </c>
      <c r="I33" s="256" t="s">
        <v>595</v>
      </c>
    </row>
    <row r="34" spans="2:9" x14ac:dyDescent="0.2">
      <c r="I34" s="256" t="s">
        <v>596</v>
      </c>
    </row>
    <row r="35" spans="2:9" x14ac:dyDescent="0.2">
      <c r="I35" s="256" t="s">
        <v>597</v>
      </c>
    </row>
    <row r="36" spans="2:9" x14ac:dyDescent="0.2">
      <c r="I36" s="256" t="s">
        <v>598</v>
      </c>
    </row>
    <row r="37" spans="2:9" x14ac:dyDescent="0.2">
      <c r="I37" s="256" t="s">
        <v>599</v>
      </c>
    </row>
    <row r="38" spans="2:9" x14ac:dyDescent="0.2">
      <c r="I38" s="256" t="s">
        <v>600</v>
      </c>
    </row>
    <row r="39" spans="2:9" x14ac:dyDescent="0.2">
      <c r="I39" s="256" t="s">
        <v>601</v>
      </c>
    </row>
    <row r="40" spans="2:9" x14ac:dyDescent="0.2">
      <c r="I40" s="256" t="s">
        <v>602</v>
      </c>
    </row>
    <row r="41" spans="2:9" x14ac:dyDescent="0.2">
      <c r="I41" s="256" t="s">
        <v>603</v>
      </c>
    </row>
    <row r="42" spans="2:9" x14ac:dyDescent="0.2">
      <c r="I42" s="256" t="s">
        <v>604</v>
      </c>
    </row>
    <row r="43" spans="2:9" x14ac:dyDescent="0.2">
      <c r="I43" s="256" t="s">
        <v>605</v>
      </c>
    </row>
    <row r="44" spans="2:9" x14ac:dyDescent="0.2">
      <c r="I44" s="256" t="s">
        <v>606</v>
      </c>
    </row>
    <row r="45" spans="2:9" x14ac:dyDescent="0.2">
      <c r="I45" s="256" t="s">
        <v>607</v>
      </c>
    </row>
    <row r="46" spans="2:9" x14ac:dyDescent="0.2">
      <c r="I46" s="256" t="s">
        <v>608</v>
      </c>
    </row>
    <row r="47" spans="2:9" x14ac:dyDescent="0.2">
      <c r="I47" s="256" t="s">
        <v>609</v>
      </c>
    </row>
    <row r="48" spans="2:9" x14ac:dyDescent="0.2">
      <c r="I48" s="256" t="s">
        <v>610</v>
      </c>
    </row>
    <row r="49" spans="9:9" x14ac:dyDescent="0.2">
      <c r="I49" s="256" t="s">
        <v>611</v>
      </c>
    </row>
    <row r="50" spans="9:9" x14ac:dyDescent="0.2">
      <c r="I50" s="256" t="s">
        <v>612</v>
      </c>
    </row>
    <row r="51" spans="9:9" x14ac:dyDescent="0.2">
      <c r="I51" s="256" t="s">
        <v>613</v>
      </c>
    </row>
    <row r="52" spans="9:9" x14ac:dyDescent="0.2">
      <c r="I52" s="256" t="s">
        <v>614</v>
      </c>
    </row>
    <row r="53" spans="9:9" x14ac:dyDescent="0.2">
      <c r="I53" s="256" t="s">
        <v>615</v>
      </c>
    </row>
    <row r="54" spans="9:9" x14ac:dyDescent="0.2">
      <c r="I54" s="256" t="s">
        <v>616</v>
      </c>
    </row>
    <row r="55" spans="9:9" x14ac:dyDescent="0.2">
      <c r="I55" s="257" t="s">
        <v>617</v>
      </c>
    </row>
    <row r="56" spans="9:9" x14ac:dyDescent="0.2">
      <c r="I56" s="256" t="s">
        <v>618</v>
      </c>
    </row>
    <row r="57" spans="9:9" x14ac:dyDescent="0.2">
      <c r="I57" s="256" t="s">
        <v>619</v>
      </c>
    </row>
    <row r="58" spans="9:9" x14ac:dyDescent="0.2">
      <c r="I58" s="256" t="s">
        <v>620</v>
      </c>
    </row>
    <row r="59" spans="9:9" x14ac:dyDescent="0.2">
      <c r="I59" s="256" t="s">
        <v>621</v>
      </c>
    </row>
    <row r="60" spans="9:9" x14ac:dyDescent="0.2">
      <c r="I60" s="256" t="s">
        <v>622</v>
      </c>
    </row>
    <row r="61" spans="9:9" x14ac:dyDescent="0.2">
      <c r="I61" s="256" t="s">
        <v>623</v>
      </c>
    </row>
    <row r="62" spans="9:9" x14ac:dyDescent="0.2">
      <c r="I62" s="256" t="s">
        <v>624</v>
      </c>
    </row>
    <row r="63" spans="9:9" x14ac:dyDescent="0.2">
      <c r="I63" s="256" t="s">
        <v>625</v>
      </c>
    </row>
    <row r="64" spans="9:9" x14ac:dyDescent="0.2">
      <c r="I64" s="256" t="s">
        <v>626</v>
      </c>
    </row>
    <row r="65" spans="9:9" x14ac:dyDescent="0.2">
      <c r="I65" s="256" t="s">
        <v>627</v>
      </c>
    </row>
    <row r="66" spans="9:9" x14ac:dyDescent="0.2">
      <c r="I66" s="256" t="s">
        <v>628</v>
      </c>
    </row>
    <row r="67" spans="9:9" x14ac:dyDescent="0.2">
      <c r="I67" s="256" t="s">
        <v>629</v>
      </c>
    </row>
    <row r="68" spans="9:9" x14ac:dyDescent="0.2">
      <c r="I68" s="256" t="s">
        <v>630</v>
      </c>
    </row>
    <row r="69" spans="9:9" x14ac:dyDescent="0.2">
      <c r="I69" s="256" t="s">
        <v>631</v>
      </c>
    </row>
    <row r="70" spans="9:9" x14ac:dyDescent="0.2">
      <c r="I70" s="256" t="s">
        <v>632</v>
      </c>
    </row>
    <row r="71" spans="9:9" x14ac:dyDescent="0.2">
      <c r="I71" s="256" t="s">
        <v>633</v>
      </c>
    </row>
    <row r="72" spans="9:9" x14ac:dyDescent="0.2">
      <c r="I72" s="256" t="s">
        <v>634</v>
      </c>
    </row>
    <row r="73" spans="9:9" x14ac:dyDescent="0.2">
      <c r="I73" s="256" t="s">
        <v>635</v>
      </c>
    </row>
    <row r="74" spans="9:9" x14ac:dyDescent="0.2">
      <c r="I74" s="256" t="s">
        <v>636</v>
      </c>
    </row>
    <row r="75" spans="9:9" x14ac:dyDescent="0.2">
      <c r="I75" s="256" t="s">
        <v>637</v>
      </c>
    </row>
    <row r="76" spans="9:9" x14ac:dyDescent="0.2">
      <c r="I76" s="256" t="s">
        <v>638</v>
      </c>
    </row>
    <row r="77" spans="9:9" x14ac:dyDescent="0.2">
      <c r="I77" s="256" t="s">
        <v>663</v>
      </c>
    </row>
    <row r="78" spans="9:9" x14ac:dyDescent="0.2">
      <c r="I78" s="256" t="s">
        <v>639</v>
      </c>
    </row>
    <row r="79" spans="9:9" x14ac:dyDescent="0.2">
      <c r="I79" s="256" t="s">
        <v>640</v>
      </c>
    </row>
    <row r="80" spans="9:9" x14ac:dyDescent="0.2">
      <c r="I80" s="256" t="s">
        <v>641</v>
      </c>
    </row>
    <row r="81" spans="9:9" x14ac:dyDescent="0.2">
      <c r="I81" s="256" t="s">
        <v>642</v>
      </c>
    </row>
    <row r="82" spans="9:9" x14ac:dyDescent="0.2">
      <c r="I82" s="256" t="s">
        <v>643</v>
      </c>
    </row>
    <row r="83" spans="9:9" x14ac:dyDescent="0.2">
      <c r="I83" s="256" t="s">
        <v>644</v>
      </c>
    </row>
    <row r="84" spans="9:9" x14ac:dyDescent="0.2">
      <c r="I84" s="256" t="s">
        <v>645</v>
      </c>
    </row>
    <row r="85" spans="9:9" x14ac:dyDescent="0.2">
      <c r="I85" s="256" t="s">
        <v>646</v>
      </c>
    </row>
    <row r="86" spans="9:9" x14ac:dyDescent="0.2">
      <c r="I86" s="257" t="s">
        <v>647</v>
      </c>
    </row>
    <row r="87" spans="9:9" x14ac:dyDescent="0.2">
      <c r="I87" s="256" t="s">
        <v>648</v>
      </c>
    </row>
    <row r="88" spans="9:9" x14ac:dyDescent="0.2">
      <c r="I88" s="256" t="s">
        <v>649</v>
      </c>
    </row>
    <row r="89" spans="9:9" x14ac:dyDescent="0.2">
      <c r="I89" s="256" t="s">
        <v>650</v>
      </c>
    </row>
    <row r="90" spans="9:9" x14ac:dyDescent="0.2">
      <c r="I90" s="256" t="s">
        <v>651</v>
      </c>
    </row>
    <row r="91" spans="9:9" x14ac:dyDescent="0.2">
      <c r="I91" s="256" t="s">
        <v>652</v>
      </c>
    </row>
    <row r="92" spans="9:9" x14ac:dyDescent="0.2">
      <c r="I92" s="256" t="s">
        <v>653</v>
      </c>
    </row>
    <row r="93" spans="9:9" x14ac:dyDescent="0.2">
      <c r="I93" s="256" t="s">
        <v>654</v>
      </c>
    </row>
    <row r="94" spans="9:9" x14ac:dyDescent="0.2">
      <c r="I94" s="256" t="s">
        <v>655</v>
      </c>
    </row>
    <row r="95" spans="9:9" x14ac:dyDescent="0.2">
      <c r="I95" s="256" t="s">
        <v>656</v>
      </c>
    </row>
    <row r="96" spans="9:9" x14ac:dyDescent="0.2">
      <c r="I96" s="256" t="s">
        <v>657</v>
      </c>
    </row>
    <row r="97" spans="9:9" x14ac:dyDescent="0.2">
      <c r="I97" s="256" t="s">
        <v>658</v>
      </c>
    </row>
    <row r="98" spans="9:9" x14ac:dyDescent="0.2">
      <c r="I98" s="256" t="s">
        <v>659</v>
      </c>
    </row>
    <row r="99" spans="9:9" x14ac:dyDescent="0.2">
      <c r="I99" s="256" t="s">
        <v>660</v>
      </c>
    </row>
    <row r="100" spans="9:9" x14ac:dyDescent="0.2">
      <c r="I100" s="256" t="s">
        <v>661</v>
      </c>
    </row>
    <row r="101" spans="9:9" ht="13.5" thickBot="1" x14ac:dyDescent="0.25">
      <c r="I101" s="258" t="s">
        <v>662</v>
      </c>
    </row>
    <row r="102" spans="9:9" x14ac:dyDescent="0.2">
      <c r="I102" s="251"/>
    </row>
    <row r="103" spans="9:9" x14ac:dyDescent="0.2">
      <c r="I103" s="252"/>
    </row>
    <row r="104" spans="9:9" x14ac:dyDescent="0.2">
      <c r="I104" s="253"/>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1">
    <tabColor theme="3" tint="0.39997558519241921"/>
    <pageSetUpPr fitToPage="1"/>
  </sheetPr>
  <dimension ref="B1:L75"/>
  <sheetViews>
    <sheetView topLeftCell="B1" zoomScale="85" zoomScaleNormal="85" workbookViewId="0">
      <selection activeCell="C7" sqref="C7:D7"/>
    </sheetView>
  </sheetViews>
  <sheetFormatPr baseColWidth="10" defaultRowHeight="12.75" outlineLevelRow="1" x14ac:dyDescent="0.2"/>
  <cols>
    <col min="1" max="1" width="2" style="132" customWidth="1"/>
    <col min="2" max="2" width="5.6640625" style="132" customWidth="1"/>
    <col min="3" max="3" width="21.5" style="132" customWidth="1"/>
    <col min="4" max="4" width="131" style="132" customWidth="1"/>
    <col min="5" max="5" width="21.33203125" style="132" customWidth="1"/>
    <col min="6" max="6" width="82.6640625" style="132" customWidth="1"/>
    <col min="7" max="7" width="15.6640625" style="132" customWidth="1"/>
    <col min="8" max="8" width="1.83203125" style="132" customWidth="1"/>
    <col min="9" max="12" width="12" style="132"/>
    <col min="13" max="13" width="12" style="132" customWidth="1"/>
    <col min="14" max="16384" width="12" style="132"/>
  </cols>
  <sheetData>
    <row r="1" spans="2:11" ht="26.25" x14ac:dyDescent="0.4">
      <c r="B1" s="203" t="s">
        <v>544</v>
      </c>
      <c r="E1" s="230"/>
    </row>
    <row r="2" spans="2:11" ht="8.25" customHeight="1" x14ac:dyDescent="0.4">
      <c r="B2" s="203"/>
    </row>
    <row r="3" spans="2:11" ht="13.5" customHeight="1" x14ac:dyDescent="0.2">
      <c r="B3" s="221"/>
      <c r="C3" s="227" t="s">
        <v>573</v>
      </c>
      <c r="I3" s="543" t="s">
        <v>263</v>
      </c>
      <c r="J3" s="543"/>
      <c r="K3" s="543"/>
    </row>
    <row r="4" spans="2:11" ht="8.25" customHeight="1" x14ac:dyDescent="0.2"/>
    <row r="5" spans="2:11" ht="15" x14ac:dyDescent="0.25">
      <c r="B5" s="421" t="s">
        <v>497</v>
      </c>
      <c r="C5" s="421"/>
      <c r="D5" s="421"/>
      <c r="E5" s="421"/>
      <c r="F5" s="421"/>
      <c r="G5" s="421"/>
    </row>
    <row r="6" spans="2:11" outlineLevel="1" x14ac:dyDescent="0.2">
      <c r="B6" s="67" t="s">
        <v>436</v>
      </c>
      <c r="C6" s="510" t="s">
        <v>132</v>
      </c>
      <c r="D6" s="511"/>
      <c r="E6" s="68" t="s">
        <v>133</v>
      </c>
      <c r="F6" s="118" t="s">
        <v>147</v>
      </c>
      <c r="G6" s="68" t="s">
        <v>148</v>
      </c>
    </row>
    <row r="7" spans="2:11" ht="18.75" outlineLevel="1" x14ac:dyDescent="0.2">
      <c r="B7" s="60">
        <v>1</v>
      </c>
      <c r="C7" s="541" t="s">
        <v>496</v>
      </c>
      <c r="D7" s="542"/>
      <c r="E7" s="272"/>
      <c r="F7" s="311"/>
      <c r="G7" s="312"/>
      <c r="H7" s="137"/>
    </row>
    <row r="8" spans="2:11" ht="31.5" customHeight="1" outlineLevel="1" x14ac:dyDescent="0.2">
      <c r="B8" s="60">
        <v>2</v>
      </c>
      <c r="C8" s="541" t="s">
        <v>498</v>
      </c>
      <c r="D8" s="542"/>
      <c r="E8" s="272"/>
      <c r="F8" s="117"/>
      <c r="G8" s="59"/>
      <c r="H8" s="137"/>
    </row>
    <row r="9" spans="2:11" x14ac:dyDescent="0.2">
      <c r="B9" s="2"/>
      <c r="C9" s="2"/>
      <c r="D9" s="2"/>
      <c r="E9" s="4"/>
      <c r="F9" s="2"/>
      <c r="G9" s="2"/>
    </row>
    <row r="10" spans="2:11" ht="15" x14ac:dyDescent="0.25">
      <c r="B10" s="421" t="s">
        <v>499</v>
      </c>
      <c r="C10" s="421"/>
      <c r="D10" s="421"/>
      <c r="E10" s="421"/>
      <c r="F10" s="421"/>
      <c r="G10" s="421"/>
    </row>
    <row r="11" spans="2:11" outlineLevel="1" x14ac:dyDescent="0.2">
      <c r="B11" s="67" t="s">
        <v>436</v>
      </c>
      <c r="C11" s="510" t="s">
        <v>132</v>
      </c>
      <c r="D11" s="511"/>
      <c r="E11" s="68" t="s">
        <v>133</v>
      </c>
      <c r="F11" s="118" t="s">
        <v>147</v>
      </c>
      <c r="G11" s="68" t="s">
        <v>274</v>
      </c>
    </row>
    <row r="12" spans="2:11" ht="16.5" customHeight="1" outlineLevel="1" x14ac:dyDescent="0.2">
      <c r="B12" s="60">
        <v>3</v>
      </c>
      <c r="C12" s="541" t="s">
        <v>500</v>
      </c>
      <c r="D12" s="542"/>
      <c r="E12" s="272"/>
      <c r="F12" s="117"/>
      <c r="G12" s="59"/>
      <c r="H12" s="137"/>
    </row>
    <row r="13" spans="2:11" ht="16.5" customHeight="1" outlineLevel="1" x14ac:dyDescent="0.2">
      <c r="B13" s="60">
        <v>4</v>
      </c>
      <c r="C13" s="541" t="s">
        <v>501</v>
      </c>
      <c r="D13" s="542"/>
      <c r="E13" s="272"/>
      <c r="F13" s="117"/>
      <c r="G13" s="59"/>
      <c r="H13" s="137"/>
    </row>
    <row r="14" spans="2:11" ht="28.5" customHeight="1" outlineLevel="1" x14ac:dyDescent="0.2">
      <c r="B14" s="60">
        <v>5</v>
      </c>
      <c r="C14" s="541" t="s">
        <v>502</v>
      </c>
      <c r="D14" s="542"/>
      <c r="E14" s="272"/>
      <c r="F14" s="117"/>
      <c r="G14" s="59"/>
      <c r="H14" s="137"/>
    </row>
    <row r="15" spans="2:11" ht="16.5" customHeight="1" outlineLevel="1" x14ac:dyDescent="0.2">
      <c r="B15" s="60">
        <v>6</v>
      </c>
      <c r="C15" s="541" t="s">
        <v>503</v>
      </c>
      <c r="D15" s="542"/>
      <c r="E15" s="272"/>
      <c r="F15" s="117"/>
      <c r="G15" s="59"/>
      <c r="H15" s="137"/>
    </row>
    <row r="16" spans="2:11" ht="16.5" customHeight="1" outlineLevel="1" x14ac:dyDescent="0.2">
      <c r="B16" s="60">
        <v>7</v>
      </c>
      <c r="C16" s="541" t="s">
        <v>504</v>
      </c>
      <c r="D16" s="542"/>
      <c r="E16" s="272"/>
      <c r="F16" s="117"/>
      <c r="G16" s="59"/>
      <c r="H16" s="137"/>
    </row>
    <row r="17" spans="2:8" ht="30" customHeight="1" outlineLevel="1" x14ac:dyDescent="0.2">
      <c r="B17" s="60">
        <v>8</v>
      </c>
      <c r="C17" s="541" t="s">
        <v>505</v>
      </c>
      <c r="D17" s="542"/>
      <c r="E17" s="272"/>
      <c r="F17" s="117"/>
      <c r="G17" s="59"/>
      <c r="H17" s="137"/>
    </row>
    <row r="18" spans="2:8" ht="17.25" customHeight="1" outlineLevel="1" x14ac:dyDescent="0.2">
      <c r="B18" s="60">
        <v>9</v>
      </c>
      <c r="C18" s="541" t="s">
        <v>506</v>
      </c>
      <c r="D18" s="542"/>
      <c r="E18" s="272"/>
      <c r="F18" s="117"/>
      <c r="G18" s="59"/>
      <c r="H18" s="137"/>
    </row>
    <row r="19" spans="2:8" ht="16.5" customHeight="1" outlineLevel="1" x14ac:dyDescent="0.2">
      <c r="B19" s="60"/>
      <c r="C19" s="116"/>
      <c r="D19" s="119" t="s">
        <v>507</v>
      </c>
      <c r="E19" s="272"/>
      <c r="F19" s="117"/>
      <c r="G19" s="59"/>
      <c r="H19" s="137"/>
    </row>
    <row r="20" spans="2:8" ht="16.5" customHeight="1" outlineLevel="1" x14ac:dyDescent="0.2">
      <c r="B20" s="60"/>
      <c r="C20" s="116"/>
      <c r="D20" s="119" t="s">
        <v>508</v>
      </c>
      <c r="E20" s="272"/>
      <c r="F20" s="117"/>
      <c r="G20" s="59"/>
      <c r="H20" s="137"/>
    </row>
    <row r="21" spans="2:8" ht="16.5" customHeight="1" outlineLevel="1" x14ac:dyDescent="0.2">
      <c r="B21" s="60"/>
      <c r="C21" s="116"/>
      <c r="D21" s="119" t="s">
        <v>509</v>
      </c>
      <c r="E21" s="272"/>
      <c r="F21" s="117"/>
      <c r="G21" s="59"/>
      <c r="H21" s="137"/>
    </row>
    <row r="22" spans="2:8" ht="16.5" customHeight="1" outlineLevel="1" x14ac:dyDescent="0.2">
      <c r="B22" s="60"/>
      <c r="C22" s="116"/>
      <c r="D22" s="119" t="s">
        <v>510</v>
      </c>
      <c r="E22" s="272"/>
      <c r="F22" s="117"/>
      <c r="G22" s="59"/>
      <c r="H22" s="137"/>
    </row>
    <row r="23" spans="2:8" ht="16.5" customHeight="1" outlineLevel="1" x14ac:dyDescent="0.2">
      <c r="B23" s="60"/>
      <c r="C23" s="116"/>
      <c r="D23" s="119" t="s">
        <v>511</v>
      </c>
      <c r="E23" s="272"/>
      <c r="F23" s="117"/>
      <c r="G23" s="59"/>
      <c r="H23" s="137"/>
    </row>
    <row r="24" spans="2:8" ht="16.5" customHeight="1" outlineLevel="1" x14ac:dyDescent="0.2">
      <c r="B24" s="60"/>
      <c r="C24" s="116"/>
      <c r="D24" s="119" t="s">
        <v>512</v>
      </c>
      <c r="E24" s="272"/>
      <c r="F24" s="117"/>
      <c r="G24" s="59"/>
      <c r="H24" s="137"/>
    </row>
    <row r="25" spans="2:8" ht="16.5" customHeight="1" outlineLevel="1" x14ac:dyDescent="0.2">
      <c r="B25" s="60"/>
      <c r="C25" s="116"/>
      <c r="D25" s="119" t="s">
        <v>513</v>
      </c>
      <c r="E25" s="272"/>
      <c r="F25" s="117"/>
      <c r="G25" s="59"/>
      <c r="H25" s="137"/>
    </row>
    <row r="26" spans="2:8" ht="16.5" customHeight="1" outlineLevel="1" x14ac:dyDescent="0.2">
      <c r="B26" s="60"/>
      <c r="C26" s="116"/>
      <c r="D26" s="119" t="s">
        <v>514</v>
      </c>
      <c r="E26" s="272"/>
      <c r="F26" s="117"/>
      <c r="G26" s="59"/>
      <c r="H26" s="137"/>
    </row>
    <row r="27" spans="2:8" ht="16.5" customHeight="1" outlineLevel="1" x14ac:dyDescent="0.2">
      <c r="B27" s="60"/>
      <c r="C27" s="116"/>
      <c r="D27" s="119" t="s">
        <v>725</v>
      </c>
      <c r="E27" s="272"/>
      <c r="F27" s="117"/>
      <c r="G27" s="59"/>
      <c r="H27" s="137"/>
    </row>
    <row r="28" spans="2:8" ht="16.5" customHeight="1" outlineLevel="1" x14ac:dyDescent="0.2">
      <c r="B28" s="60"/>
      <c r="C28" s="116"/>
      <c r="D28" s="119" t="s">
        <v>515</v>
      </c>
      <c r="E28" s="272"/>
      <c r="F28" s="117"/>
      <c r="G28" s="59"/>
      <c r="H28" s="137"/>
    </row>
    <row r="29" spans="2:8" ht="99" customHeight="1" outlineLevel="1" x14ac:dyDescent="0.2">
      <c r="B29" s="60"/>
      <c r="C29" s="116"/>
      <c r="D29" s="119" t="s">
        <v>711</v>
      </c>
      <c r="E29" s="272"/>
      <c r="F29" s="117"/>
      <c r="G29" s="59"/>
      <c r="H29" s="137"/>
    </row>
    <row r="30" spans="2:8" x14ac:dyDescent="0.2">
      <c r="B30" s="2"/>
      <c r="C30" s="2"/>
      <c r="D30" s="2"/>
      <c r="E30" s="4"/>
      <c r="F30" s="2"/>
      <c r="G30" s="2"/>
    </row>
    <row r="31" spans="2:8" ht="15" x14ac:dyDescent="0.25">
      <c r="B31" s="421" t="s">
        <v>516</v>
      </c>
      <c r="C31" s="421"/>
      <c r="D31" s="421"/>
      <c r="E31" s="421"/>
      <c r="F31" s="421"/>
      <c r="G31" s="421"/>
    </row>
    <row r="32" spans="2:8" outlineLevel="1" x14ac:dyDescent="0.2">
      <c r="B32" s="67" t="s">
        <v>436</v>
      </c>
      <c r="C32" s="510" t="s">
        <v>132</v>
      </c>
      <c r="D32" s="511"/>
      <c r="E32" s="68" t="s">
        <v>133</v>
      </c>
      <c r="F32" s="118" t="s">
        <v>147</v>
      </c>
      <c r="G32" s="68" t="s">
        <v>274</v>
      </c>
    </row>
    <row r="33" spans="2:12" ht="18.75" outlineLevel="1" x14ac:dyDescent="0.2">
      <c r="B33" s="60">
        <v>10</v>
      </c>
      <c r="C33" s="527" t="s">
        <v>517</v>
      </c>
      <c r="D33" s="528"/>
      <c r="E33" s="272"/>
      <c r="F33" s="117"/>
      <c r="G33" s="59"/>
    </row>
    <row r="34" spans="2:12" ht="18.75" outlineLevel="1" x14ac:dyDescent="0.2">
      <c r="B34" s="60">
        <v>11</v>
      </c>
      <c r="C34" s="527" t="s">
        <v>518</v>
      </c>
      <c r="D34" s="528"/>
      <c r="E34" s="272"/>
      <c r="F34" s="117"/>
      <c r="G34" s="59"/>
    </row>
    <row r="36" spans="2:12" ht="15" x14ac:dyDescent="0.25">
      <c r="B36" s="421" t="s">
        <v>519</v>
      </c>
      <c r="C36" s="421"/>
      <c r="D36" s="421"/>
      <c r="E36" s="421"/>
      <c r="F36" s="421"/>
      <c r="G36" s="421"/>
    </row>
    <row r="37" spans="2:12" outlineLevel="1" x14ac:dyDescent="0.2">
      <c r="B37" s="67" t="s">
        <v>436</v>
      </c>
      <c r="C37" s="510" t="s">
        <v>132</v>
      </c>
      <c r="D37" s="511"/>
      <c r="E37" s="68" t="s">
        <v>133</v>
      </c>
      <c r="F37" s="118" t="s">
        <v>147</v>
      </c>
      <c r="G37" s="68" t="s">
        <v>274</v>
      </c>
    </row>
    <row r="38" spans="2:12" ht="25.5" customHeight="1" outlineLevel="1" x14ac:dyDescent="0.2">
      <c r="B38" s="60">
        <v>12</v>
      </c>
      <c r="C38" s="527" t="s">
        <v>521</v>
      </c>
      <c r="D38" s="528"/>
      <c r="E38" s="272"/>
      <c r="F38" s="117"/>
      <c r="G38" s="59"/>
    </row>
    <row r="39" spans="2:12" ht="18.75" outlineLevel="1" x14ac:dyDescent="0.2">
      <c r="B39" s="60">
        <v>13</v>
      </c>
      <c r="C39" s="527" t="s">
        <v>520</v>
      </c>
      <c r="D39" s="528"/>
      <c r="E39" s="272"/>
      <c r="F39" s="117"/>
      <c r="G39" s="59"/>
    </row>
    <row r="42" spans="2:12" ht="17.25" thickBot="1" x14ac:dyDescent="0.3">
      <c r="B42" s="537" t="s">
        <v>479</v>
      </c>
      <c r="C42" s="537"/>
      <c r="D42" s="537"/>
      <c r="E42" s="537"/>
      <c r="F42" s="537"/>
      <c r="G42" s="537"/>
      <c r="H42" s="191"/>
      <c r="I42" s="538" t="s">
        <v>482</v>
      </c>
      <c r="J42" s="539"/>
      <c r="K42" s="539"/>
      <c r="L42" s="540"/>
    </row>
    <row r="43" spans="2:12" ht="13.5" thickTop="1" x14ac:dyDescent="0.2">
      <c r="B43" s="524" t="s">
        <v>525</v>
      </c>
      <c r="C43" s="525"/>
      <c r="D43" s="525"/>
      <c r="E43" s="525"/>
      <c r="F43" s="525"/>
      <c r="G43" s="526"/>
      <c r="H43" s="185"/>
      <c r="I43" s="534" t="s">
        <v>481</v>
      </c>
      <c r="J43" s="535"/>
      <c r="K43" s="535"/>
      <c r="L43" s="536"/>
    </row>
    <row r="44" spans="2:12" outlineLevel="1" x14ac:dyDescent="0.2">
      <c r="B44" s="186" t="s">
        <v>436</v>
      </c>
      <c r="C44" s="520" t="s">
        <v>132</v>
      </c>
      <c r="D44" s="521"/>
      <c r="E44" s="68" t="s">
        <v>133</v>
      </c>
      <c r="F44" s="209" t="s">
        <v>147</v>
      </c>
      <c r="G44" s="183" t="s">
        <v>274</v>
      </c>
      <c r="H44" s="172"/>
      <c r="I44" s="182" t="str">
        <f>IF(Datenbasis!C8="","JJJJ",Datenbasis!D21)</f>
        <v>JJJJ</v>
      </c>
      <c r="J44" s="181" t="str">
        <f>IF(I44="JJJJ","JJJJ",I44+1)</f>
        <v>JJJJ</v>
      </c>
      <c r="K44" s="181" t="str">
        <f>IF(J44="JJJJ","JJJJ",J44+1)</f>
        <v>JJJJ</v>
      </c>
      <c r="L44" s="187" t="str">
        <f>IF(K44="JJJJ","JJJJ",K44+1)</f>
        <v>JJJJ</v>
      </c>
    </row>
    <row r="45" spans="2:12" ht="26.25" customHeight="1" outlineLevel="1" x14ac:dyDescent="0.2">
      <c r="B45" s="188">
        <v>14</v>
      </c>
      <c r="C45" s="527" t="s">
        <v>522</v>
      </c>
      <c r="D45" s="528"/>
      <c r="E45" s="231"/>
      <c r="F45" s="171"/>
      <c r="G45" s="184"/>
      <c r="H45" s="172"/>
      <c r="I45" s="522"/>
      <c r="J45" s="512"/>
      <c r="K45" s="512"/>
      <c r="L45" s="514"/>
    </row>
    <row r="46" spans="2:12" ht="18.75" outlineLevel="1" x14ac:dyDescent="0.2">
      <c r="B46" s="188">
        <v>15</v>
      </c>
      <c r="C46" s="527" t="s">
        <v>523</v>
      </c>
      <c r="D46" s="528"/>
      <c r="E46" s="231"/>
      <c r="F46" s="171"/>
      <c r="G46" s="184"/>
      <c r="H46" s="173"/>
      <c r="I46" s="522"/>
      <c r="J46" s="512"/>
      <c r="K46" s="512"/>
      <c r="L46" s="514"/>
    </row>
    <row r="47" spans="2:12" ht="19.5" outlineLevel="1" thickBot="1" x14ac:dyDescent="0.25">
      <c r="B47" s="189">
        <v>16</v>
      </c>
      <c r="C47" s="532" t="s">
        <v>524</v>
      </c>
      <c r="D47" s="533"/>
      <c r="E47" s="232"/>
      <c r="F47" s="199"/>
      <c r="G47" s="190"/>
      <c r="H47" s="191"/>
      <c r="I47" s="523"/>
      <c r="J47" s="513"/>
      <c r="K47" s="513"/>
      <c r="L47" s="515"/>
    </row>
    <row r="48" spans="2:12" s="176" customFormat="1" ht="14.25" thickTop="1" thickBot="1" x14ac:dyDescent="0.25">
      <c r="B48" s="177"/>
      <c r="C48" s="174"/>
      <c r="D48" s="174"/>
      <c r="E48" s="175"/>
      <c r="F48" s="175"/>
      <c r="G48" s="178"/>
      <c r="H48" s="172"/>
      <c r="I48" s="179"/>
      <c r="J48" s="179"/>
      <c r="K48" s="179"/>
      <c r="L48" s="179"/>
    </row>
    <row r="49" spans="2:12" ht="13.5" thickTop="1" x14ac:dyDescent="0.2">
      <c r="B49" s="524" t="s">
        <v>526</v>
      </c>
      <c r="C49" s="525"/>
      <c r="D49" s="525"/>
      <c r="E49" s="525"/>
      <c r="F49" s="525"/>
      <c r="G49" s="526"/>
      <c r="H49" s="192"/>
      <c r="I49" s="517" t="s">
        <v>481</v>
      </c>
      <c r="J49" s="518"/>
      <c r="K49" s="518"/>
      <c r="L49" s="519"/>
    </row>
    <row r="50" spans="2:12" outlineLevel="1" x14ac:dyDescent="0.2">
      <c r="B50" s="193" t="s">
        <v>436</v>
      </c>
      <c r="C50" s="516" t="s">
        <v>132</v>
      </c>
      <c r="D50" s="516"/>
      <c r="E50" s="68" t="s">
        <v>133</v>
      </c>
      <c r="F50" s="209" t="s">
        <v>147</v>
      </c>
      <c r="G50" s="196" t="s">
        <v>274</v>
      </c>
      <c r="H50" s="172"/>
      <c r="I50" s="182" t="str">
        <f>I44</f>
        <v>JJJJ</v>
      </c>
      <c r="J50" s="181" t="str">
        <f>IF(I50="JJJJ","JJJJ",I50+1)</f>
        <v>JJJJ</v>
      </c>
      <c r="K50" s="181" t="str">
        <f>IF(J50="JJJJ","JJJJ",J50+1)</f>
        <v>JJJJ</v>
      </c>
      <c r="L50" s="187" t="str">
        <f>IF(K50="JJJJ","JJJJ",K50+1)</f>
        <v>JJJJ</v>
      </c>
    </row>
    <row r="51" spans="2:12" ht="47.25" customHeight="1" outlineLevel="1" x14ac:dyDescent="0.2">
      <c r="B51" s="194">
        <v>17</v>
      </c>
      <c r="C51" s="527" t="s">
        <v>528</v>
      </c>
      <c r="D51" s="528"/>
      <c r="E51" s="231"/>
      <c r="F51" s="171"/>
      <c r="G51" s="197"/>
      <c r="H51" s="172"/>
      <c r="I51" s="506"/>
      <c r="J51" s="508"/>
      <c r="K51" s="508"/>
      <c r="L51" s="502"/>
    </row>
    <row r="52" spans="2:12" ht="34.5" customHeight="1" outlineLevel="1" x14ac:dyDescent="0.2">
      <c r="B52" s="194">
        <v>18</v>
      </c>
      <c r="C52" s="527" t="s">
        <v>562</v>
      </c>
      <c r="D52" s="528"/>
      <c r="E52" s="231"/>
      <c r="F52" s="171"/>
      <c r="G52" s="197"/>
      <c r="H52" s="172"/>
      <c r="I52" s="506"/>
      <c r="J52" s="508"/>
      <c r="K52" s="508"/>
      <c r="L52" s="502"/>
    </row>
    <row r="53" spans="2:12" ht="34.5" customHeight="1" outlineLevel="1" thickBot="1" x14ac:dyDescent="0.25">
      <c r="B53" s="195">
        <v>19</v>
      </c>
      <c r="C53" s="532" t="s">
        <v>527</v>
      </c>
      <c r="D53" s="533"/>
      <c r="E53" s="232"/>
      <c r="F53" s="199"/>
      <c r="G53" s="198"/>
      <c r="H53" s="191"/>
      <c r="I53" s="507"/>
      <c r="J53" s="509"/>
      <c r="K53" s="509"/>
      <c r="L53" s="503"/>
    </row>
    <row r="54" spans="2:12" s="176" customFormat="1" ht="15" customHeight="1" thickTop="1" x14ac:dyDescent="0.2">
      <c r="B54" s="177"/>
      <c r="C54" s="174"/>
      <c r="D54" s="174"/>
      <c r="E54" s="175"/>
      <c r="F54" s="175"/>
      <c r="G54" s="178"/>
      <c r="H54" s="172"/>
      <c r="I54" s="179"/>
      <c r="J54" s="179"/>
      <c r="K54" s="179"/>
      <c r="L54" s="179"/>
    </row>
    <row r="55" spans="2:12" s="176" customFormat="1" ht="13.5" thickBot="1" x14ac:dyDescent="0.25">
      <c r="H55" s="172"/>
    </row>
    <row r="56" spans="2:12" ht="13.5" thickTop="1" x14ac:dyDescent="0.2">
      <c r="B56" s="529" t="s">
        <v>529</v>
      </c>
      <c r="C56" s="530"/>
      <c r="D56" s="530"/>
      <c r="E56" s="530"/>
      <c r="F56" s="530"/>
      <c r="G56" s="531"/>
      <c r="H56" s="192"/>
      <c r="I56" s="517" t="s">
        <v>481</v>
      </c>
      <c r="J56" s="518"/>
      <c r="K56" s="518"/>
      <c r="L56" s="519"/>
    </row>
    <row r="57" spans="2:12" outlineLevel="1" x14ac:dyDescent="0.2">
      <c r="B57" s="193" t="s">
        <v>436</v>
      </c>
      <c r="C57" s="516" t="s">
        <v>132</v>
      </c>
      <c r="D57" s="516"/>
      <c r="E57" s="68" t="s">
        <v>133</v>
      </c>
      <c r="F57" s="209" t="s">
        <v>147</v>
      </c>
      <c r="G57" s="196" t="s">
        <v>274</v>
      </c>
      <c r="H57" s="172"/>
      <c r="I57" s="182" t="str">
        <f>I44</f>
        <v>JJJJ</v>
      </c>
      <c r="J57" s="181" t="str">
        <f>IF(I57="JJJJ","JJJJ",I57+1)</f>
        <v>JJJJ</v>
      </c>
      <c r="K57" s="181" t="str">
        <f>IF(J57="JJJJ","JJJJ",J57+1)</f>
        <v>JJJJ</v>
      </c>
      <c r="L57" s="187" t="str">
        <f>IF(K57="JJJJ","JJJJ",K57+1)</f>
        <v>JJJJ</v>
      </c>
    </row>
    <row r="58" spans="2:12" ht="18.75" outlineLevel="1" x14ac:dyDescent="0.2">
      <c r="B58" s="188">
        <v>20</v>
      </c>
      <c r="C58" s="504" t="s">
        <v>530</v>
      </c>
      <c r="D58" s="504"/>
      <c r="E58" s="231"/>
      <c r="F58" s="200"/>
      <c r="G58" s="184"/>
      <c r="H58" s="173"/>
      <c r="I58" s="506"/>
      <c r="J58" s="508"/>
      <c r="K58" s="508"/>
      <c r="L58" s="502"/>
    </row>
    <row r="59" spans="2:12" ht="18.75" outlineLevel="1" x14ac:dyDescent="0.2">
      <c r="B59" s="188">
        <v>21</v>
      </c>
      <c r="C59" s="504" t="s">
        <v>563</v>
      </c>
      <c r="D59" s="504"/>
      <c r="E59" s="231"/>
      <c r="F59" s="200"/>
      <c r="G59" s="184"/>
      <c r="H59" s="173"/>
      <c r="I59" s="506"/>
      <c r="J59" s="508"/>
      <c r="K59" s="508"/>
      <c r="L59" s="502"/>
    </row>
    <row r="60" spans="2:12" ht="25.5" customHeight="1" outlineLevel="1" x14ac:dyDescent="0.2">
      <c r="B60" s="188">
        <v>22</v>
      </c>
      <c r="C60" s="504" t="s">
        <v>531</v>
      </c>
      <c r="D60" s="504"/>
      <c r="E60" s="231"/>
      <c r="F60" s="200"/>
      <c r="G60" s="184"/>
      <c r="H60" s="173"/>
      <c r="I60" s="506"/>
      <c r="J60" s="508"/>
      <c r="K60" s="508"/>
      <c r="L60" s="502"/>
    </row>
    <row r="61" spans="2:12" ht="32.25" customHeight="1" outlineLevel="1" x14ac:dyDescent="0.2">
      <c r="B61" s="188">
        <v>23</v>
      </c>
      <c r="C61" s="504" t="s">
        <v>532</v>
      </c>
      <c r="D61" s="504"/>
      <c r="E61" s="231"/>
      <c r="F61" s="200"/>
      <c r="G61" s="184"/>
      <c r="H61" s="173"/>
      <c r="I61" s="506"/>
      <c r="J61" s="508"/>
      <c r="K61" s="508"/>
      <c r="L61" s="502"/>
    </row>
    <row r="62" spans="2:12" ht="31.5" customHeight="1" outlineLevel="1" x14ac:dyDescent="0.2">
      <c r="B62" s="188">
        <v>24</v>
      </c>
      <c r="C62" s="504" t="s">
        <v>533</v>
      </c>
      <c r="D62" s="504"/>
      <c r="E62" s="231"/>
      <c r="F62" s="200"/>
      <c r="G62" s="184"/>
      <c r="H62" s="172"/>
      <c r="I62" s="506"/>
      <c r="J62" s="508"/>
      <c r="K62" s="508"/>
      <c r="L62" s="502"/>
    </row>
    <row r="63" spans="2:12" ht="18.75" outlineLevel="1" x14ac:dyDescent="0.2">
      <c r="B63" s="188">
        <v>25</v>
      </c>
      <c r="C63" s="504" t="s">
        <v>534</v>
      </c>
      <c r="D63" s="504"/>
      <c r="E63" s="231"/>
      <c r="F63" s="200"/>
      <c r="G63" s="184"/>
      <c r="H63" s="172"/>
      <c r="I63" s="506"/>
      <c r="J63" s="508"/>
      <c r="K63" s="508"/>
      <c r="L63" s="502"/>
    </row>
    <row r="64" spans="2:12" ht="19.5" outlineLevel="1" thickBot="1" x14ac:dyDescent="0.25">
      <c r="B64" s="189">
        <v>26</v>
      </c>
      <c r="C64" s="505" t="s">
        <v>535</v>
      </c>
      <c r="D64" s="505"/>
      <c r="E64" s="232"/>
      <c r="F64" s="201"/>
      <c r="G64" s="190"/>
      <c r="H64" s="202"/>
      <c r="I64" s="507"/>
      <c r="J64" s="509"/>
      <c r="K64" s="509"/>
      <c r="L64" s="503"/>
    </row>
    <row r="65" spans="2:12" ht="14.25" thickTop="1" thickBot="1" x14ac:dyDescent="0.25">
      <c r="B65" s="176"/>
      <c r="C65" s="176"/>
      <c r="D65" s="176"/>
      <c r="E65" s="176"/>
      <c r="F65" s="176"/>
      <c r="G65" s="176"/>
      <c r="H65" s="172"/>
      <c r="I65" s="176"/>
      <c r="J65" s="176"/>
      <c r="K65" s="176"/>
      <c r="L65" s="176"/>
    </row>
    <row r="66" spans="2:12" ht="13.5" thickTop="1" x14ac:dyDescent="0.2">
      <c r="B66" s="529" t="s">
        <v>536</v>
      </c>
      <c r="C66" s="530"/>
      <c r="D66" s="530"/>
      <c r="E66" s="530"/>
      <c r="F66" s="530"/>
      <c r="G66" s="531"/>
      <c r="H66" s="192"/>
      <c r="I66" s="517" t="s">
        <v>481</v>
      </c>
      <c r="J66" s="518"/>
      <c r="K66" s="518"/>
      <c r="L66" s="519"/>
    </row>
    <row r="67" spans="2:12" outlineLevel="1" x14ac:dyDescent="0.2">
      <c r="B67" s="193" t="s">
        <v>436</v>
      </c>
      <c r="C67" s="516" t="s">
        <v>132</v>
      </c>
      <c r="D67" s="516"/>
      <c r="E67" s="68" t="s">
        <v>133</v>
      </c>
      <c r="F67" s="209" t="s">
        <v>147</v>
      </c>
      <c r="G67" s="196" t="s">
        <v>274</v>
      </c>
      <c r="H67" s="172"/>
      <c r="I67" s="182" t="str">
        <f>I57</f>
        <v>JJJJ</v>
      </c>
      <c r="J67" s="181" t="str">
        <f>IF(I67="JJJJ","JJJJ",I67+1)</f>
        <v>JJJJ</v>
      </c>
      <c r="K67" s="181" t="str">
        <f>IF(J67="JJJJ","JJJJ",J67+1)</f>
        <v>JJJJ</v>
      </c>
      <c r="L67" s="187" t="str">
        <f>IF(K67="JJJJ","JJJJ",K67+1)</f>
        <v>JJJJ</v>
      </c>
    </row>
    <row r="68" spans="2:12" ht="18.75" outlineLevel="1" x14ac:dyDescent="0.2">
      <c r="B68" s="188">
        <v>27</v>
      </c>
      <c r="C68" s="504" t="s">
        <v>537</v>
      </c>
      <c r="D68" s="504"/>
      <c r="E68" s="231"/>
      <c r="F68" s="200"/>
      <c r="G68" s="184"/>
      <c r="H68" s="172"/>
      <c r="I68" s="506"/>
      <c r="J68" s="508"/>
      <c r="K68" s="508"/>
      <c r="L68" s="502"/>
    </row>
    <row r="69" spans="2:12" ht="18.75" outlineLevel="1" x14ac:dyDescent="0.2">
      <c r="B69" s="188">
        <v>28</v>
      </c>
      <c r="C69" s="504" t="s">
        <v>538</v>
      </c>
      <c r="D69" s="504"/>
      <c r="E69" s="231"/>
      <c r="F69" s="200"/>
      <c r="G69" s="184"/>
      <c r="H69" s="172"/>
      <c r="I69" s="506"/>
      <c r="J69" s="508"/>
      <c r="K69" s="508"/>
      <c r="L69" s="502"/>
    </row>
    <row r="70" spans="2:12" ht="28.5" customHeight="1" outlineLevel="1" x14ac:dyDescent="0.2">
      <c r="B70" s="188">
        <v>29</v>
      </c>
      <c r="C70" s="504" t="s">
        <v>539</v>
      </c>
      <c r="D70" s="504"/>
      <c r="E70" s="231"/>
      <c r="F70" s="200"/>
      <c r="G70" s="184"/>
      <c r="H70" s="172"/>
      <c r="I70" s="506"/>
      <c r="J70" s="508"/>
      <c r="K70" s="508"/>
      <c r="L70" s="502"/>
    </row>
    <row r="71" spans="2:12" ht="33" customHeight="1" outlineLevel="1" x14ac:dyDescent="0.2">
      <c r="B71" s="188">
        <v>30</v>
      </c>
      <c r="C71" s="504" t="s">
        <v>543</v>
      </c>
      <c r="D71" s="504"/>
      <c r="E71" s="231"/>
      <c r="F71" s="200"/>
      <c r="G71" s="184"/>
      <c r="H71" s="172"/>
      <c r="I71" s="506"/>
      <c r="J71" s="508"/>
      <c r="K71" s="508"/>
      <c r="L71" s="502"/>
    </row>
    <row r="72" spans="2:12" ht="18.75" outlineLevel="1" x14ac:dyDescent="0.2">
      <c r="B72" s="188">
        <v>31</v>
      </c>
      <c r="C72" s="504" t="s">
        <v>540</v>
      </c>
      <c r="D72" s="504"/>
      <c r="E72" s="231"/>
      <c r="F72" s="200"/>
      <c r="G72" s="184"/>
      <c r="H72" s="172"/>
      <c r="I72" s="506"/>
      <c r="J72" s="508"/>
      <c r="K72" s="508"/>
      <c r="L72" s="502"/>
    </row>
    <row r="73" spans="2:12" ht="18.75" outlineLevel="1" x14ac:dyDescent="0.2">
      <c r="B73" s="188">
        <v>32</v>
      </c>
      <c r="C73" s="504" t="s">
        <v>541</v>
      </c>
      <c r="D73" s="504"/>
      <c r="E73" s="231"/>
      <c r="F73" s="200"/>
      <c r="G73" s="184"/>
      <c r="H73" s="173"/>
      <c r="I73" s="506"/>
      <c r="J73" s="508"/>
      <c r="K73" s="508"/>
      <c r="L73" s="502"/>
    </row>
    <row r="74" spans="2:12" ht="35.25" customHeight="1" outlineLevel="1" thickBot="1" x14ac:dyDescent="0.25">
      <c r="B74" s="189">
        <v>33</v>
      </c>
      <c r="C74" s="505" t="s">
        <v>542</v>
      </c>
      <c r="D74" s="505"/>
      <c r="E74" s="232"/>
      <c r="F74" s="201"/>
      <c r="G74" s="190"/>
      <c r="H74" s="202"/>
      <c r="I74" s="507"/>
      <c r="J74" s="509"/>
      <c r="K74" s="509"/>
      <c r="L74" s="503"/>
    </row>
    <row r="75" spans="2:12" ht="13.5" thickTop="1" x14ac:dyDescent="0.2"/>
  </sheetData>
  <sheetProtection sheet="1" formatCells="0" formatColumns="0" formatRows="0" insertColumns="0" insertRows="0" deleteColumns="0" deleteRows="0"/>
  <mergeCells count="72">
    <mergeCell ref="I3:K3"/>
    <mergeCell ref="C11:D11"/>
    <mergeCell ref="C12:D12"/>
    <mergeCell ref="C13:D13"/>
    <mergeCell ref="B5:G5"/>
    <mergeCell ref="C6:D6"/>
    <mergeCell ref="B10:G10"/>
    <mergeCell ref="C7:D7"/>
    <mergeCell ref="C8:D8"/>
    <mergeCell ref="C14:D14"/>
    <mergeCell ref="C15:D15"/>
    <mergeCell ref="C16:D16"/>
    <mergeCell ref="C18:D18"/>
    <mergeCell ref="C17:D17"/>
    <mergeCell ref="C34:D34"/>
    <mergeCell ref="C33:D33"/>
    <mergeCell ref="B31:G31"/>
    <mergeCell ref="B36:G36"/>
    <mergeCell ref="C32:D32"/>
    <mergeCell ref="C46:D46"/>
    <mergeCell ref="C47:D47"/>
    <mergeCell ref="I43:L43"/>
    <mergeCell ref="C38:D38"/>
    <mergeCell ref="C39:D39"/>
    <mergeCell ref="B42:G42"/>
    <mergeCell ref="I42:L42"/>
    <mergeCell ref="C67:D67"/>
    <mergeCell ref="C59:D59"/>
    <mergeCell ref="C57:D57"/>
    <mergeCell ref="C58:D58"/>
    <mergeCell ref="B66:G66"/>
    <mergeCell ref="C61:D61"/>
    <mergeCell ref="C64:D64"/>
    <mergeCell ref="C63:D63"/>
    <mergeCell ref="C62:D62"/>
    <mergeCell ref="C60:D60"/>
    <mergeCell ref="C53:D53"/>
    <mergeCell ref="C52:D52"/>
    <mergeCell ref="C51:D51"/>
    <mergeCell ref="I66:L66"/>
    <mergeCell ref="I51:I53"/>
    <mergeCell ref="J51:J53"/>
    <mergeCell ref="K51:K53"/>
    <mergeCell ref="L51:L53"/>
    <mergeCell ref="I56:L56"/>
    <mergeCell ref="C37:D37"/>
    <mergeCell ref="L58:L64"/>
    <mergeCell ref="K58:K64"/>
    <mergeCell ref="J58:J64"/>
    <mergeCell ref="I58:I64"/>
    <mergeCell ref="J45:J47"/>
    <mergeCell ref="K45:K47"/>
    <mergeCell ref="L45:L47"/>
    <mergeCell ref="C50:D50"/>
    <mergeCell ref="I49:L49"/>
    <mergeCell ref="C44:D44"/>
    <mergeCell ref="I45:I47"/>
    <mergeCell ref="B43:G43"/>
    <mergeCell ref="B49:G49"/>
    <mergeCell ref="C45:D45"/>
    <mergeCell ref="B56:G56"/>
    <mergeCell ref="L68:L74"/>
    <mergeCell ref="C69:D69"/>
    <mergeCell ref="C70:D70"/>
    <mergeCell ref="C71:D71"/>
    <mergeCell ref="C72:D72"/>
    <mergeCell ref="C73:D73"/>
    <mergeCell ref="C74:D74"/>
    <mergeCell ref="C68:D68"/>
    <mergeCell ref="I68:I74"/>
    <mergeCell ref="J68:J74"/>
    <mergeCell ref="K68:K74"/>
  </mergeCells>
  <conditionalFormatting sqref="B43:G44 B45:D47 F45:G47">
    <cfRule type="expression" dxfId="211" priority="25">
      <formula>$J$45&amp;$K$45&amp;$L$45="x"</formula>
    </cfRule>
  </conditionalFormatting>
  <conditionalFormatting sqref="B49:G49 F51:G53 B50:D53 G50">
    <cfRule type="expression" dxfId="210" priority="24">
      <formula>$J$51&amp;$K$51&amp;$L$51="x"</formula>
    </cfRule>
  </conditionalFormatting>
  <conditionalFormatting sqref="B56:G56 F58:G64 B57:D64 G57">
    <cfRule type="expression" dxfId="209" priority="20">
      <formula>$J$58&amp;$K$58&amp;$L$58="x"</formula>
    </cfRule>
  </conditionalFormatting>
  <conditionalFormatting sqref="B66:G66 F68:G74 B67:D74 G67">
    <cfRule type="expression" dxfId="208" priority="18">
      <formula>$J$68&amp;$K$68&amp;$L$68="x"</formula>
    </cfRule>
  </conditionalFormatting>
  <conditionalFormatting sqref="E1">
    <cfRule type="expression" dxfId="207" priority="16">
      <formula>E1="x"</formula>
    </cfRule>
    <cfRule type="expression" dxfId="206" priority="17">
      <formula>E1="✓"</formula>
    </cfRule>
  </conditionalFormatting>
  <conditionalFormatting sqref="E7">
    <cfRule type="expression" dxfId="205" priority="14">
      <formula>E7="x"</formula>
    </cfRule>
    <cfRule type="expression" dxfId="204" priority="15">
      <formula>E7="✓"</formula>
    </cfRule>
  </conditionalFormatting>
  <conditionalFormatting sqref="E8">
    <cfRule type="expression" dxfId="203" priority="12">
      <formula>E8="x"</formula>
    </cfRule>
    <cfRule type="expression" dxfId="202" priority="13">
      <formula>E8="✓"</formula>
    </cfRule>
  </conditionalFormatting>
  <conditionalFormatting sqref="E12:E29">
    <cfRule type="expression" dxfId="201" priority="10">
      <formula>E12="x"</formula>
    </cfRule>
    <cfRule type="expression" dxfId="200" priority="11">
      <formula>E12="✓"</formula>
    </cfRule>
  </conditionalFormatting>
  <conditionalFormatting sqref="E38:E39 E33:E34">
    <cfRule type="expression" dxfId="199" priority="8">
      <formula>E33="x"</formula>
    </cfRule>
    <cfRule type="expression" dxfId="198" priority="9">
      <formula>E33="✓"</formula>
    </cfRule>
  </conditionalFormatting>
  <conditionalFormatting sqref="E45:E47">
    <cfRule type="expression" dxfId="197" priority="6">
      <formula>E45="x"</formula>
    </cfRule>
    <cfRule type="expression" dxfId="196" priority="7">
      <formula>E45="✓"</formula>
    </cfRule>
  </conditionalFormatting>
  <conditionalFormatting sqref="E68:E74 E58:E64 E51:E53">
    <cfRule type="expression" dxfId="195" priority="4">
      <formula>E51="x"</formula>
    </cfRule>
    <cfRule type="expression" dxfId="194" priority="5">
      <formula>E51="✓"</formula>
    </cfRule>
  </conditionalFormatting>
  <conditionalFormatting sqref="E50:F50">
    <cfRule type="expression" dxfId="193" priority="3">
      <formula>$J$45&amp;$K$45&amp;$L$45="x"</formula>
    </cfRule>
  </conditionalFormatting>
  <conditionalFormatting sqref="E57:F57">
    <cfRule type="expression" dxfId="192" priority="2">
      <formula>$J$45&amp;$K$45&amp;$L$45="x"</formula>
    </cfRule>
  </conditionalFormatting>
  <conditionalFormatting sqref="E67:F67">
    <cfRule type="expression" dxfId="191" priority="1">
      <formula>$J$45&amp;$K$45&amp;$L$45="x"</formula>
    </cfRule>
  </conditionalFormatting>
  <hyperlinks>
    <hyperlink ref="I3" location="Anleitung!A1" display="Zurück zu Registerblatt &quot;Anleitung&quot;"/>
  </hyperlinks>
  <pageMargins left="0.7" right="0.7" top="0.78740157499999996" bottom="0.78740157499999996" header="0.3" footer="0.3"/>
  <pageSetup paperSize="9" scale="44" fitToHeight="0" orientation="landscape" r:id="rId1"/>
  <headerFooter>
    <oddHeader>&amp;L&amp;"Arial,Fett"Amt für Volksschule
Finanzen&amp;R&amp;G</oddHeader>
  </headerFooter>
  <rowBreaks count="1" manualBreakCount="1">
    <brk id="41" max="11" man="1"/>
  </rowBreaks>
  <legacy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69" id="{5A1069E3-ECD4-4828-86B9-D9808E72E908}">
            <xm:f>Datenbasis!$G$15=x</xm:f>
            <x14:dxf>
              <border>
                <left style="thin">
                  <color auto="1"/>
                </left>
                <right style="thin">
                  <color auto="1"/>
                </right>
                <top style="thin">
                  <color auto="1"/>
                </top>
                <bottom style="thin">
                  <color auto="1"/>
                </bottom>
                <vertical/>
                <horizontal/>
              </border>
            </x14:dxf>
          </x14:cfRule>
          <xm:sqref>B19:D29 B12:B18 B11:C11 E11:G11 B33:C34</xm:sqref>
        </x14:conditionalFormatting>
        <x14:conditionalFormatting xmlns:xm="http://schemas.microsoft.com/office/excel/2006/main">
          <x14:cfRule type="expression" priority="68" id="{F3AB0097-FA75-48D1-BB4E-6D6C43C9CFF0}">
            <xm:f>Datenbasis!$G$15=x</xm:f>
            <x14:dxf>
              <border>
                <left style="thin">
                  <color auto="1"/>
                </left>
                <right style="thin">
                  <color auto="1"/>
                </right>
                <top style="thin">
                  <color auto="1"/>
                </top>
                <bottom style="thin">
                  <color auto="1"/>
                </bottom>
                <vertical/>
                <horizontal/>
              </border>
            </x14:dxf>
          </x14:cfRule>
          <xm:sqref>B38:C39</xm:sqref>
        </x14:conditionalFormatting>
        <x14:conditionalFormatting xmlns:xm="http://schemas.microsoft.com/office/excel/2006/main">
          <x14:cfRule type="expression" priority="29" id="{4767D716-BD68-461B-B677-6325C4FD85D7}">
            <xm:f>Datenbasis!$G$15=x</xm:f>
            <x14:dxf>
              <border>
                <left style="thin">
                  <color auto="1"/>
                </left>
                <right style="thin">
                  <color auto="1"/>
                </right>
                <top style="thin">
                  <color auto="1"/>
                </top>
                <bottom style="thin">
                  <color auto="1"/>
                </bottom>
                <vertical/>
                <horizontal/>
              </border>
            </x14:dxf>
          </x14:cfRule>
          <xm:sqref>B32:C32 E32:G32</xm:sqref>
        </x14:conditionalFormatting>
        <x14:conditionalFormatting xmlns:xm="http://schemas.microsoft.com/office/excel/2006/main">
          <x14:cfRule type="expression" priority="28" id="{0D84C968-6A05-407B-B129-BA9B3052C10B}">
            <xm:f>Datenbasis!$G$15=x</xm:f>
            <x14:dxf>
              <border>
                <left style="thin">
                  <color auto="1"/>
                </left>
                <right style="thin">
                  <color auto="1"/>
                </right>
                <top style="thin">
                  <color auto="1"/>
                </top>
                <bottom style="thin">
                  <color auto="1"/>
                </bottom>
                <vertical/>
                <horizontal/>
              </border>
            </x14:dxf>
          </x14:cfRule>
          <xm:sqref>B37:C37 E37:G37</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'Drop Down menu'!$B$1:$B$4</xm:f>
          </x14:formula1>
          <xm:sqref>E30</xm:sqref>
        </x14:dataValidation>
        <x14:dataValidation type="list" allowBlank="1" showInputMessage="1" showErrorMessage="1">
          <x14:formula1>
            <xm:f>'Drop Down menu'!$D$11:$D$12</xm:f>
          </x14:formula1>
          <xm:sqref>I51:L51 I45:L45 I58:L58 I68:L68</xm:sqref>
        </x14:dataValidation>
        <x14:dataValidation type="list" allowBlank="1" showInputMessage="1" showErrorMessage="1">
          <x14:formula1>
            <xm:f>'Drop Down menu'!$F$21:$F$24</xm:f>
          </x14:formula1>
          <xm:sqref>E1 E7:E8 E12:E29 E33:E34 E38:E39 E45:E47 E51:E53 E58:E64 E68:E74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2">
    <tabColor theme="3" tint="0.39997558519241921"/>
    <pageSetUpPr fitToPage="1"/>
  </sheetPr>
  <dimension ref="B2:M66"/>
  <sheetViews>
    <sheetView zoomScale="90" zoomScaleNormal="90" workbookViewId="0">
      <selection activeCell="G10" sqref="G10"/>
    </sheetView>
  </sheetViews>
  <sheetFormatPr baseColWidth="10" defaultRowHeight="12.75" x14ac:dyDescent="0.2"/>
  <cols>
    <col min="1" max="1" width="2.33203125" style="157" customWidth="1"/>
    <col min="2" max="2" width="14.1640625" style="157" customWidth="1"/>
    <col min="3" max="3" width="58.6640625" style="157" customWidth="1"/>
    <col min="4" max="4" width="14" style="157" customWidth="1"/>
    <col min="5" max="5" width="22" style="157" bestFit="1" customWidth="1"/>
    <col min="6" max="6" width="16.5" style="157" customWidth="1"/>
    <col min="7" max="7" width="25.83203125" style="157" customWidth="1"/>
    <col min="8" max="8" width="27.5" style="157" customWidth="1"/>
    <col min="9" max="9" width="33.5" style="157" customWidth="1"/>
    <col min="10" max="10" width="30.6640625" style="157" customWidth="1"/>
    <col min="11" max="11" width="64.5" style="157" customWidth="1"/>
    <col min="12" max="12" width="26.5" style="157" customWidth="1"/>
    <col min="13" max="16384" width="12" style="157"/>
  </cols>
  <sheetData>
    <row r="2" spans="2:13" ht="26.25" x14ac:dyDescent="0.4">
      <c r="B2" s="324" t="s">
        <v>410</v>
      </c>
      <c r="C2" s="325"/>
      <c r="D2" s="325"/>
      <c r="E2" s="544" t="s">
        <v>263</v>
      </c>
      <c r="F2" s="544"/>
      <c r="G2" s="544"/>
      <c r="K2" s="158"/>
      <c r="M2" s="158"/>
    </row>
    <row r="6" spans="2:13" ht="15.75" x14ac:dyDescent="0.25">
      <c r="G6" s="548" t="s">
        <v>362</v>
      </c>
      <c r="H6" s="549"/>
      <c r="I6" s="549"/>
      <c r="J6" s="549"/>
      <c r="K6" s="549"/>
      <c r="L6" s="550"/>
    </row>
    <row r="7" spans="2:13" x14ac:dyDescent="0.2">
      <c r="G7" s="323" t="s">
        <v>355</v>
      </c>
      <c r="H7" s="323" t="s">
        <v>356</v>
      </c>
      <c r="I7" s="323" t="s">
        <v>357</v>
      </c>
      <c r="J7" s="545" t="s">
        <v>358</v>
      </c>
      <c r="K7" s="546"/>
      <c r="L7" s="547"/>
    </row>
    <row r="8" spans="2:13" ht="19.5" customHeight="1" x14ac:dyDescent="0.2">
      <c r="B8" s="553" t="s">
        <v>351</v>
      </c>
      <c r="C8" s="554" t="s">
        <v>363</v>
      </c>
      <c r="D8" s="321" t="s">
        <v>354</v>
      </c>
      <c r="E8" s="321" t="s">
        <v>353</v>
      </c>
      <c r="F8" s="321" t="s">
        <v>352</v>
      </c>
      <c r="G8" s="556" t="s">
        <v>359</v>
      </c>
      <c r="H8" s="556" t="s">
        <v>360</v>
      </c>
      <c r="I8" s="556" t="s">
        <v>361</v>
      </c>
      <c r="J8" s="552" t="s">
        <v>408</v>
      </c>
      <c r="K8" s="557" t="s">
        <v>409</v>
      </c>
      <c r="L8" s="551" t="s">
        <v>692</v>
      </c>
    </row>
    <row r="9" spans="2:13" ht="19.5" customHeight="1" x14ac:dyDescent="0.2">
      <c r="B9" s="553"/>
      <c r="C9" s="553"/>
      <c r="D9" s="322" t="str">
        <f>IF(E9="JJJJ","JJJJ",E9-1)</f>
        <v>JJJJ</v>
      </c>
      <c r="E9" s="322" t="str">
        <f>IF(Datenbasis!C8="","JJJJ",Datenbasis!C8)</f>
        <v>JJJJ</v>
      </c>
      <c r="F9" s="322" t="str">
        <f>E9</f>
        <v>JJJJ</v>
      </c>
      <c r="G9" s="556"/>
      <c r="H9" s="556"/>
      <c r="I9" s="556"/>
      <c r="J9" s="555"/>
      <c r="K9" s="558"/>
      <c r="L9" s="552"/>
    </row>
    <row r="10" spans="2:13" ht="12.75" customHeight="1" x14ac:dyDescent="0.2">
      <c r="B10" s="159">
        <v>300</v>
      </c>
      <c r="C10" s="160" t="s">
        <v>365</v>
      </c>
      <c r="D10" s="288"/>
      <c r="E10" s="288"/>
      <c r="F10" s="288"/>
      <c r="G10" s="288"/>
      <c r="H10" s="288">
        <f>F10</f>
        <v>0</v>
      </c>
      <c r="I10" s="289">
        <f>IF(H10="","",(E10-H10))</f>
        <v>0</v>
      </c>
      <c r="J10" s="290" t="str">
        <f>IF(H10="","",IF(I10&gt;G10,I10,IF(-I10&gt;G10,I10,"0")))</f>
        <v>0</v>
      </c>
      <c r="K10" s="316"/>
      <c r="L10" s="161"/>
    </row>
    <row r="11" spans="2:13" ht="12.75" customHeight="1" x14ac:dyDescent="0.2">
      <c r="B11" s="162">
        <v>301</v>
      </c>
      <c r="C11" s="163" t="s">
        <v>366</v>
      </c>
      <c r="D11" s="291"/>
      <c r="E11" s="291"/>
      <c r="F11" s="291"/>
      <c r="G11" s="291"/>
      <c r="H11" s="291"/>
      <c r="I11" s="292" t="str">
        <f t="shared" ref="I11:I65" si="0">IF(H11="","",(E11-H11))</f>
        <v/>
      </c>
      <c r="J11" s="293" t="str">
        <f t="shared" ref="J11:J65" si="1">IF(H11="","",IF(I11&gt;G11,I11,IF(-I11&gt;G11,I11,"0")))</f>
        <v/>
      </c>
      <c r="K11" s="317"/>
      <c r="L11" s="164"/>
    </row>
    <row r="12" spans="2:13" ht="12.75" customHeight="1" x14ac:dyDescent="0.2">
      <c r="B12" s="162">
        <v>302</v>
      </c>
      <c r="C12" s="163" t="s">
        <v>367</v>
      </c>
      <c r="D12" s="291"/>
      <c r="E12" s="291"/>
      <c r="F12" s="291"/>
      <c r="G12" s="291"/>
      <c r="H12" s="291"/>
      <c r="I12" s="292" t="str">
        <f t="shared" si="0"/>
        <v/>
      </c>
      <c r="J12" s="293" t="str">
        <f t="shared" si="1"/>
        <v/>
      </c>
      <c r="K12" s="317"/>
      <c r="L12" s="164"/>
    </row>
    <row r="13" spans="2:13" ht="12.75" customHeight="1" x14ac:dyDescent="0.2">
      <c r="B13" s="162">
        <v>304</v>
      </c>
      <c r="C13" s="163" t="s">
        <v>368</v>
      </c>
      <c r="D13" s="291"/>
      <c r="E13" s="291"/>
      <c r="F13" s="291"/>
      <c r="G13" s="291"/>
      <c r="H13" s="291"/>
      <c r="I13" s="292" t="str">
        <f t="shared" si="0"/>
        <v/>
      </c>
      <c r="J13" s="293" t="str">
        <f t="shared" si="1"/>
        <v/>
      </c>
      <c r="K13" s="317"/>
      <c r="L13" s="164"/>
    </row>
    <row r="14" spans="2:13" ht="12.75" customHeight="1" x14ac:dyDescent="0.2">
      <c r="B14" s="162">
        <v>305</v>
      </c>
      <c r="C14" s="163" t="s">
        <v>369</v>
      </c>
      <c r="D14" s="291"/>
      <c r="E14" s="291"/>
      <c r="F14" s="291"/>
      <c r="G14" s="291"/>
      <c r="H14" s="291"/>
      <c r="I14" s="292" t="str">
        <f t="shared" si="0"/>
        <v/>
      </c>
      <c r="J14" s="293" t="str">
        <f t="shared" si="1"/>
        <v/>
      </c>
      <c r="K14" s="317"/>
      <c r="L14" s="164"/>
    </row>
    <row r="15" spans="2:13" ht="12.75" customHeight="1" x14ac:dyDescent="0.2">
      <c r="B15" s="162">
        <v>306</v>
      </c>
      <c r="C15" s="163" t="s">
        <v>370</v>
      </c>
      <c r="D15" s="291"/>
      <c r="E15" s="291"/>
      <c r="F15" s="291"/>
      <c r="G15" s="291"/>
      <c r="H15" s="291"/>
      <c r="I15" s="292" t="str">
        <f t="shared" si="0"/>
        <v/>
      </c>
      <c r="J15" s="293" t="str">
        <f t="shared" si="1"/>
        <v/>
      </c>
      <c r="K15" s="317"/>
      <c r="L15" s="164"/>
    </row>
    <row r="16" spans="2:13" ht="12.75" customHeight="1" x14ac:dyDescent="0.2">
      <c r="B16" s="162">
        <v>309</v>
      </c>
      <c r="C16" s="163" t="s">
        <v>371</v>
      </c>
      <c r="D16" s="291"/>
      <c r="E16" s="291"/>
      <c r="F16" s="291"/>
      <c r="G16" s="291"/>
      <c r="H16" s="291"/>
      <c r="I16" s="292" t="str">
        <f t="shared" si="0"/>
        <v/>
      </c>
      <c r="J16" s="293" t="str">
        <f t="shared" si="1"/>
        <v/>
      </c>
      <c r="K16" s="317"/>
      <c r="L16" s="164"/>
    </row>
    <row r="17" spans="2:12" ht="12.75" customHeight="1" x14ac:dyDescent="0.2">
      <c r="B17" s="162">
        <v>310</v>
      </c>
      <c r="C17" s="163" t="s">
        <v>373</v>
      </c>
      <c r="D17" s="291"/>
      <c r="E17" s="291"/>
      <c r="F17" s="291"/>
      <c r="G17" s="291"/>
      <c r="H17" s="291"/>
      <c r="I17" s="292" t="str">
        <f t="shared" si="0"/>
        <v/>
      </c>
      <c r="J17" s="293" t="str">
        <f t="shared" si="1"/>
        <v/>
      </c>
      <c r="K17" s="317"/>
      <c r="L17" s="164"/>
    </row>
    <row r="18" spans="2:12" ht="12.75" customHeight="1" x14ac:dyDescent="0.2">
      <c r="B18" s="162">
        <v>311</v>
      </c>
      <c r="C18" s="163" t="s">
        <v>684</v>
      </c>
      <c r="D18" s="291"/>
      <c r="E18" s="291"/>
      <c r="F18" s="291"/>
      <c r="G18" s="291"/>
      <c r="H18" s="291"/>
      <c r="I18" s="292" t="str">
        <f t="shared" si="0"/>
        <v/>
      </c>
      <c r="J18" s="293" t="str">
        <f t="shared" si="1"/>
        <v/>
      </c>
      <c r="K18" s="317"/>
      <c r="L18" s="164"/>
    </row>
    <row r="19" spans="2:12" ht="12.75" customHeight="1" x14ac:dyDescent="0.2">
      <c r="B19" s="162">
        <v>312</v>
      </c>
      <c r="C19" s="163" t="s">
        <v>685</v>
      </c>
      <c r="D19" s="291"/>
      <c r="E19" s="291"/>
      <c r="F19" s="291"/>
      <c r="G19" s="291"/>
      <c r="H19" s="291"/>
      <c r="I19" s="292" t="str">
        <f t="shared" si="0"/>
        <v/>
      </c>
      <c r="J19" s="293" t="str">
        <f t="shared" si="1"/>
        <v/>
      </c>
      <c r="K19" s="317"/>
      <c r="L19" s="164"/>
    </row>
    <row r="20" spans="2:12" ht="12.75" customHeight="1" x14ac:dyDescent="0.2">
      <c r="B20" s="162">
        <v>313</v>
      </c>
      <c r="C20" s="163" t="s">
        <v>374</v>
      </c>
      <c r="D20" s="291"/>
      <c r="E20" s="291"/>
      <c r="F20" s="291"/>
      <c r="G20" s="291"/>
      <c r="H20" s="291"/>
      <c r="I20" s="292" t="str">
        <f t="shared" si="0"/>
        <v/>
      </c>
      <c r="J20" s="293" t="str">
        <f t="shared" si="1"/>
        <v/>
      </c>
      <c r="K20" s="317"/>
      <c r="L20" s="164"/>
    </row>
    <row r="21" spans="2:12" ht="12.75" customHeight="1" x14ac:dyDescent="0.2">
      <c r="B21" s="162">
        <v>314</v>
      </c>
      <c r="C21" s="163" t="s">
        <v>686</v>
      </c>
      <c r="D21" s="291"/>
      <c r="E21" s="291"/>
      <c r="F21" s="291"/>
      <c r="G21" s="291"/>
      <c r="H21" s="291"/>
      <c r="I21" s="292" t="str">
        <f t="shared" si="0"/>
        <v/>
      </c>
      <c r="J21" s="293" t="str">
        <f t="shared" si="1"/>
        <v/>
      </c>
      <c r="K21" s="317"/>
      <c r="L21" s="164"/>
    </row>
    <row r="22" spans="2:12" ht="12.75" customHeight="1" x14ac:dyDescent="0.2">
      <c r="B22" s="162">
        <v>315</v>
      </c>
      <c r="C22" s="163" t="s">
        <v>687</v>
      </c>
      <c r="D22" s="291"/>
      <c r="E22" s="291"/>
      <c r="F22" s="291"/>
      <c r="G22" s="291"/>
      <c r="H22" s="291"/>
      <c r="I22" s="292" t="str">
        <f t="shared" si="0"/>
        <v/>
      </c>
      <c r="J22" s="293" t="str">
        <f t="shared" si="1"/>
        <v/>
      </c>
      <c r="K22" s="317"/>
      <c r="L22" s="164"/>
    </row>
    <row r="23" spans="2:12" ht="12.75" customHeight="1" x14ac:dyDescent="0.2">
      <c r="B23" s="162">
        <v>316</v>
      </c>
      <c r="C23" s="163" t="s">
        <v>688</v>
      </c>
      <c r="D23" s="291"/>
      <c r="E23" s="291"/>
      <c r="F23" s="291"/>
      <c r="G23" s="291"/>
      <c r="H23" s="291"/>
      <c r="I23" s="292" t="str">
        <f t="shared" si="0"/>
        <v/>
      </c>
      <c r="J23" s="293" t="str">
        <f t="shared" si="1"/>
        <v/>
      </c>
      <c r="K23" s="317"/>
      <c r="L23" s="164"/>
    </row>
    <row r="24" spans="2:12" ht="12.75" customHeight="1" x14ac:dyDescent="0.2">
      <c r="B24" s="162">
        <v>317</v>
      </c>
      <c r="C24" s="163" t="s">
        <v>375</v>
      </c>
      <c r="D24" s="291"/>
      <c r="E24" s="291"/>
      <c r="F24" s="291"/>
      <c r="G24" s="291"/>
      <c r="H24" s="291"/>
      <c r="I24" s="292" t="str">
        <f t="shared" si="0"/>
        <v/>
      </c>
      <c r="J24" s="293" t="str">
        <f t="shared" si="1"/>
        <v/>
      </c>
      <c r="K24" s="317"/>
      <c r="L24" s="164"/>
    </row>
    <row r="25" spans="2:12" ht="12.75" customHeight="1" x14ac:dyDescent="0.2">
      <c r="B25" s="162">
        <v>318</v>
      </c>
      <c r="C25" s="163" t="s">
        <v>376</v>
      </c>
      <c r="D25" s="291"/>
      <c r="E25" s="291"/>
      <c r="F25" s="291"/>
      <c r="G25" s="291"/>
      <c r="H25" s="291"/>
      <c r="I25" s="292" t="str">
        <f t="shared" si="0"/>
        <v/>
      </c>
      <c r="J25" s="293" t="str">
        <f t="shared" si="1"/>
        <v/>
      </c>
      <c r="K25" s="317"/>
      <c r="L25" s="164"/>
    </row>
    <row r="26" spans="2:12" ht="12.75" customHeight="1" x14ac:dyDescent="0.2">
      <c r="B26" s="162">
        <v>319</v>
      </c>
      <c r="C26" s="163" t="s">
        <v>377</v>
      </c>
      <c r="D26" s="291"/>
      <c r="E26" s="291"/>
      <c r="F26" s="291"/>
      <c r="G26" s="291"/>
      <c r="H26" s="291"/>
      <c r="I26" s="292" t="str">
        <f t="shared" si="0"/>
        <v/>
      </c>
      <c r="J26" s="293" t="str">
        <f t="shared" si="1"/>
        <v/>
      </c>
      <c r="K26" s="317"/>
      <c r="L26" s="164"/>
    </row>
    <row r="27" spans="2:12" ht="12.75" customHeight="1" x14ac:dyDescent="0.2">
      <c r="B27" s="162">
        <v>330</v>
      </c>
      <c r="C27" s="163" t="s">
        <v>96</v>
      </c>
      <c r="D27" s="291"/>
      <c r="E27" s="291"/>
      <c r="F27" s="291"/>
      <c r="G27" s="291"/>
      <c r="H27" s="291"/>
      <c r="I27" s="292" t="str">
        <f t="shared" si="0"/>
        <v/>
      </c>
      <c r="J27" s="293" t="str">
        <f t="shared" si="1"/>
        <v/>
      </c>
      <c r="K27" s="317"/>
      <c r="L27" s="164"/>
    </row>
    <row r="28" spans="2:12" ht="12.75" customHeight="1" x14ac:dyDescent="0.2">
      <c r="B28" s="162">
        <v>332</v>
      </c>
      <c r="C28" s="163" t="s">
        <v>378</v>
      </c>
      <c r="D28" s="291"/>
      <c r="E28" s="291"/>
      <c r="F28" s="291"/>
      <c r="G28" s="291"/>
      <c r="H28" s="291"/>
      <c r="I28" s="292" t="str">
        <f t="shared" si="0"/>
        <v/>
      </c>
      <c r="J28" s="293" t="str">
        <f t="shared" si="1"/>
        <v/>
      </c>
      <c r="K28" s="317"/>
      <c r="L28" s="164"/>
    </row>
    <row r="29" spans="2:12" ht="12.75" customHeight="1" x14ac:dyDescent="0.2">
      <c r="B29" s="162">
        <v>340</v>
      </c>
      <c r="C29" s="163" t="s">
        <v>379</v>
      </c>
      <c r="D29" s="291"/>
      <c r="E29" s="291"/>
      <c r="F29" s="291"/>
      <c r="G29" s="291"/>
      <c r="H29" s="291"/>
      <c r="I29" s="292" t="str">
        <f t="shared" si="0"/>
        <v/>
      </c>
      <c r="J29" s="293" t="str">
        <f t="shared" si="1"/>
        <v/>
      </c>
      <c r="K29" s="317"/>
      <c r="L29" s="164"/>
    </row>
    <row r="30" spans="2:12" ht="12.75" customHeight="1" x14ac:dyDescent="0.2">
      <c r="B30" s="162">
        <v>341</v>
      </c>
      <c r="C30" s="163" t="s">
        <v>380</v>
      </c>
      <c r="D30" s="291"/>
      <c r="E30" s="291"/>
      <c r="F30" s="291"/>
      <c r="G30" s="291"/>
      <c r="H30" s="291"/>
      <c r="I30" s="292" t="str">
        <f t="shared" si="0"/>
        <v/>
      </c>
      <c r="J30" s="293" t="str">
        <f t="shared" si="1"/>
        <v/>
      </c>
      <c r="K30" s="317"/>
      <c r="L30" s="164"/>
    </row>
    <row r="31" spans="2:12" ht="12.75" customHeight="1" x14ac:dyDescent="0.2">
      <c r="B31" s="162">
        <v>343</v>
      </c>
      <c r="C31" s="163" t="s">
        <v>381</v>
      </c>
      <c r="D31" s="291"/>
      <c r="E31" s="291"/>
      <c r="F31" s="291"/>
      <c r="G31" s="291"/>
      <c r="H31" s="291"/>
      <c r="I31" s="292" t="str">
        <f t="shared" si="0"/>
        <v/>
      </c>
      <c r="J31" s="293" t="str">
        <f t="shared" si="1"/>
        <v/>
      </c>
      <c r="K31" s="317"/>
      <c r="L31" s="164"/>
    </row>
    <row r="32" spans="2:12" ht="12.75" customHeight="1" x14ac:dyDescent="0.2">
      <c r="B32" s="162">
        <v>344</v>
      </c>
      <c r="C32" s="163" t="s">
        <v>382</v>
      </c>
      <c r="D32" s="291"/>
      <c r="E32" s="291"/>
      <c r="F32" s="291"/>
      <c r="G32" s="291"/>
      <c r="H32" s="291"/>
      <c r="I32" s="292" t="str">
        <f t="shared" si="0"/>
        <v/>
      </c>
      <c r="J32" s="293" t="str">
        <f t="shared" si="1"/>
        <v/>
      </c>
      <c r="K32" s="317"/>
      <c r="L32" s="164"/>
    </row>
    <row r="33" spans="2:12" ht="12.75" customHeight="1" x14ac:dyDescent="0.2">
      <c r="B33" s="162">
        <v>349</v>
      </c>
      <c r="C33" s="163" t="s">
        <v>383</v>
      </c>
      <c r="D33" s="291"/>
      <c r="E33" s="291"/>
      <c r="F33" s="291"/>
      <c r="G33" s="291"/>
      <c r="H33" s="291"/>
      <c r="I33" s="292" t="str">
        <f t="shared" si="0"/>
        <v/>
      </c>
      <c r="J33" s="293" t="str">
        <f t="shared" si="1"/>
        <v/>
      </c>
      <c r="K33" s="317"/>
      <c r="L33" s="164"/>
    </row>
    <row r="34" spans="2:12" ht="12.75" customHeight="1" x14ac:dyDescent="0.2">
      <c r="B34" s="162">
        <v>351</v>
      </c>
      <c r="C34" s="163" t="s">
        <v>384</v>
      </c>
      <c r="D34" s="291"/>
      <c r="E34" s="291"/>
      <c r="F34" s="291"/>
      <c r="G34" s="291"/>
      <c r="H34" s="291"/>
      <c r="I34" s="292" t="str">
        <f t="shared" si="0"/>
        <v/>
      </c>
      <c r="J34" s="293" t="str">
        <f t="shared" si="1"/>
        <v/>
      </c>
      <c r="K34" s="317"/>
      <c r="L34" s="164"/>
    </row>
    <row r="35" spans="2:12" ht="12.75" customHeight="1" x14ac:dyDescent="0.2">
      <c r="B35" s="162">
        <v>361</v>
      </c>
      <c r="C35" s="163" t="s">
        <v>385</v>
      </c>
      <c r="D35" s="291"/>
      <c r="E35" s="291"/>
      <c r="F35" s="291"/>
      <c r="G35" s="291"/>
      <c r="H35" s="291"/>
      <c r="I35" s="292" t="str">
        <f t="shared" si="0"/>
        <v/>
      </c>
      <c r="J35" s="293" t="str">
        <f t="shared" si="1"/>
        <v/>
      </c>
      <c r="K35" s="317"/>
      <c r="L35" s="164"/>
    </row>
    <row r="36" spans="2:12" ht="12.75" customHeight="1" x14ac:dyDescent="0.2">
      <c r="B36" s="162">
        <v>362</v>
      </c>
      <c r="C36" s="163" t="s">
        <v>386</v>
      </c>
      <c r="D36" s="291"/>
      <c r="E36" s="291"/>
      <c r="F36" s="291"/>
      <c r="G36" s="291"/>
      <c r="H36" s="291"/>
      <c r="I36" s="292" t="str">
        <f t="shared" si="0"/>
        <v/>
      </c>
      <c r="J36" s="293" t="str">
        <f t="shared" si="1"/>
        <v/>
      </c>
      <c r="K36" s="317"/>
      <c r="L36" s="164"/>
    </row>
    <row r="37" spans="2:12" ht="12.75" customHeight="1" x14ac:dyDescent="0.2">
      <c r="B37" s="162">
        <v>363</v>
      </c>
      <c r="C37" s="163" t="s">
        <v>387</v>
      </c>
      <c r="D37" s="291"/>
      <c r="E37" s="291"/>
      <c r="F37" s="291"/>
      <c r="G37" s="291"/>
      <c r="H37" s="291"/>
      <c r="I37" s="292" t="str">
        <f t="shared" si="0"/>
        <v/>
      </c>
      <c r="J37" s="293" t="str">
        <f t="shared" si="1"/>
        <v/>
      </c>
      <c r="K37" s="317"/>
      <c r="L37" s="164"/>
    </row>
    <row r="38" spans="2:12" ht="12.75" customHeight="1" x14ac:dyDescent="0.2">
      <c r="B38" s="162">
        <v>381</v>
      </c>
      <c r="C38" s="163" t="s">
        <v>388</v>
      </c>
      <c r="D38" s="291"/>
      <c r="E38" s="291"/>
      <c r="F38" s="291"/>
      <c r="G38" s="291"/>
      <c r="H38" s="291"/>
      <c r="I38" s="292" t="str">
        <f t="shared" si="0"/>
        <v/>
      </c>
      <c r="J38" s="293" t="str">
        <f t="shared" si="1"/>
        <v/>
      </c>
      <c r="K38" s="317"/>
      <c r="L38" s="164"/>
    </row>
    <row r="39" spans="2:12" ht="12.75" customHeight="1" x14ac:dyDescent="0.2">
      <c r="B39" s="162">
        <v>383</v>
      </c>
      <c r="C39" s="163" t="s">
        <v>689</v>
      </c>
      <c r="D39" s="291"/>
      <c r="E39" s="291"/>
      <c r="F39" s="291"/>
      <c r="G39" s="291"/>
      <c r="H39" s="291"/>
      <c r="I39" s="292" t="str">
        <f t="shared" si="0"/>
        <v/>
      </c>
      <c r="J39" s="293" t="str">
        <f t="shared" si="1"/>
        <v/>
      </c>
      <c r="K39" s="317"/>
      <c r="L39" s="164"/>
    </row>
    <row r="40" spans="2:12" ht="12.75" customHeight="1" x14ac:dyDescent="0.2">
      <c r="B40" s="162">
        <v>384</v>
      </c>
      <c r="C40" s="163" t="s">
        <v>389</v>
      </c>
      <c r="D40" s="291"/>
      <c r="E40" s="291"/>
      <c r="F40" s="291"/>
      <c r="G40" s="291"/>
      <c r="H40" s="291"/>
      <c r="I40" s="292" t="str">
        <f t="shared" si="0"/>
        <v/>
      </c>
      <c r="J40" s="293" t="str">
        <f t="shared" si="1"/>
        <v/>
      </c>
      <c r="K40" s="317"/>
      <c r="L40" s="164"/>
    </row>
    <row r="41" spans="2:12" ht="12.75" customHeight="1" x14ac:dyDescent="0.2">
      <c r="B41" s="162">
        <v>389</v>
      </c>
      <c r="C41" s="163" t="s">
        <v>390</v>
      </c>
      <c r="D41" s="291"/>
      <c r="E41" s="291"/>
      <c r="F41" s="291"/>
      <c r="G41" s="291"/>
      <c r="H41" s="291"/>
      <c r="I41" s="292" t="str">
        <f t="shared" si="0"/>
        <v/>
      </c>
      <c r="J41" s="293" t="str">
        <f t="shared" si="1"/>
        <v/>
      </c>
      <c r="K41" s="317"/>
      <c r="L41" s="164"/>
    </row>
    <row r="42" spans="2:12" ht="12.75" customHeight="1" x14ac:dyDescent="0.2">
      <c r="B42" s="162">
        <v>390</v>
      </c>
      <c r="C42" s="163" t="s">
        <v>372</v>
      </c>
      <c r="D42" s="291"/>
      <c r="E42" s="291"/>
      <c r="F42" s="291"/>
      <c r="G42" s="291"/>
      <c r="H42" s="291"/>
      <c r="I42" s="292" t="str">
        <f t="shared" si="0"/>
        <v/>
      </c>
      <c r="J42" s="293" t="str">
        <f t="shared" si="1"/>
        <v/>
      </c>
      <c r="K42" s="317"/>
      <c r="L42" s="164"/>
    </row>
    <row r="43" spans="2:12" ht="12.75" customHeight="1" x14ac:dyDescent="0.2">
      <c r="B43" s="162">
        <v>391</v>
      </c>
      <c r="C43" s="163" t="s">
        <v>364</v>
      </c>
      <c r="D43" s="291"/>
      <c r="E43" s="291"/>
      <c r="F43" s="291"/>
      <c r="G43" s="291"/>
      <c r="H43" s="291"/>
      <c r="I43" s="292" t="str">
        <f t="shared" si="0"/>
        <v/>
      </c>
      <c r="J43" s="293" t="str">
        <f t="shared" si="1"/>
        <v/>
      </c>
      <c r="K43" s="317"/>
      <c r="L43" s="164"/>
    </row>
    <row r="44" spans="2:12" ht="12.75" customHeight="1" x14ac:dyDescent="0.2">
      <c r="B44" s="162">
        <v>400</v>
      </c>
      <c r="C44" s="163" t="s">
        <v>391</v>
      </c>
      <c r="D44" s="291"/>
      <c r="E44" s="291"/>
      <c r="F44" s="291"/>
      <c r="G44" s="291"/>
      <c r="H44" s="291"/>
      <c r="I44" s="292" t="str">
        <f t="shared" si="0"/>
        <v/>
      </c>
      <c r="J44" s="293" t="str">
        <f t="shared" si="1"/>
        <v/>
      </c>
      <c r="K44" s="317"/>
      <c r="L44" s="164"/>
    </row>
    <row r="45" spans="2:12" ht="12.75" customHeight="1" x14ac:dyDescent="0.2">
      <c r="B45" s="162">
        <v>401</v>
      </c>
      <c r="C45" s="163" t="s">
        <v>392</v>
      </c>
      <c r="D45" s="291"/>
      <c r="E45" s="291"/>
      <c r="F45" s="291"/>
      <c r="G45" s="291"/>
      <c r="H45" s="291"/>
      <c r="I45" s="292" t="str">
        <f t="shared" si="0"/>
        <v/>
      </c>
      <c r="J45" s="293" t="str">
        <f t="shared" si="1"/>
        <v/>
      </c>
      <c r="K45" s="317"/>
      <c r="L45" s="164"/>
    </row>
    <row r="46" spans="2:12" ht="12.75" customHeight="1" x14ac:dyDescent="0.2">
      <c r="B46" s="162">
        <v>423</v>
      </c>
      <c r="C46" s="163" t="s">
        <v>393</v>
      </c>
      <c r="D46" s="291"/>
      <c r="E46" s="291"/>
      <c r="F46" s="291"/>
      <c r="G46" s="291"/>
      <c r="H46" s="291"/>
      <c r="I46" s="292" t="str">
        <f t="shared" si="0"/>
        <v/>
      </c>
      <c r="J46" s="293" t="str">
        <f t="shared" si="1"/>
        <v/>
      </c>
      <c r="K46" s="317"/>
      <c r="L46" s="164"/>
    </row>
    <row r="47" spans="2:12" ht="12.75" customHeight="1" x14ac:dyDescent="0.2">
      <c r="B47" s="162">
        <v>424</v>
      </c>
      <c r="C47" s="163" t="s">
        <v>394</v>
      </c>
      <c r="D47" s="291"/>
      <c r="E47" s="291"/>
      <c r="F47" s="291"/>
      <c r="G47" s="291"/>
      <c r="H47" s="291"/>
      <c r="I47" s="292" t="str">
        <f t="shared" si="0"/>
        <v/>
      </c>
      <c r="J47" s="293" t="str">
        <f t="shared" si="1"/>
        <v/>
      </c>
      <c r="K47" s="317"/>
      <c r="L47" s="164"/>
    </row>
    <row r="48" spans="2:12" ht="12.75" customHeight="1" x14ac:dyDescent="0.2">
      <c r="B48" s="162">
        <v>425</v>
      </c>
      <c r="C48" s="163" t="s">
        <v>395</v>
      </c>
      <c r="D48" s="291"/>
      <c r="E48" s="291"/>
      <c r="F48" s="291"/>
      <c r="G48" s="291"/>
      <c r="H48" s="291"/>
      <c r="I48" s="292" t="str">
        <f t="shared" si="0"/>
        <v/>
      </c>
      <c r="J48" s="293" t="str">
        <f t="shared" si="1"/>
        <v/>
      </c>
      <c r="K48" s="317"/>
      <c r="L48" s="164"/>
    </row>
    <row r="49" spans="2:12" ht="12.75" customHeight="1" x14ac:dyDescent="0.2">
      <c r="B49" s="162">
        <v>426</v>
      </c>
      <c r="C49" s="163" t="s">
        <v>690</v>
      </c>
      <c r="D49" s="291"/>
      <c r="E49" s="291"/>
      <c r="F49" s="291"/>
      <c r="G49" s="291"/>
      <c r="H49" s="291"/>
      <c r="I49" s="292" t="str">
        <f>IF(H49="","",(E49-H49))</f>
        <v/>
      </c>
      <c r="J49" s="293" t="str">
        <f t="shared" si="1"/>
        <v/>
      </c>
      <c r="K49" s="317"/>
      <c r="L49" s="164"/>
    </row>
    <row r="50" spans="2:12" ht="12.75" customHeight="1" x14ac:dyDescent="0.2">
      <c r="B50" s="162">
        <v>439</v>
      </c>
      <c r="C50" s="163" t="s">
        <v>396</v>
      </c>
      <c r="D50" s="291"/>
      <c r="E50" s="291"/>
      <c r="F50" s="291"/>
      <c r="G50" s="291"/>
      <c r="H50" s="291"/>
      <c r="I50" s="292" t="str">
        <f t="shared" si="0"/>
        <v/>
      </c>
      <c r="J50" s="293" t="str">
        <f t="shared" si="1"/>
        <v/>
      </c>
      <c r="K50" s="317"/>
      <c r="L50" s="164"/>
    </row>
    <row r="51" spans="2:12" ht="12.75" customHeight="1" x14ac:dyDescent="0.2">
      <c r="B51" s="162">
        <v>440</v>
      </c>
      <c r="C51" s="163" t="s">
        <v>397</v>
      </c>
      <c r="D51" s="291"/>
      <c r="E51" s="291"/>
      <c r="F51" s="291"/>
      <c r="G51" s="291"/>
      <c r="H51" s="291"/>
      <c r="I51" s="292" t="str">
        <f t="shared" si="0"/>
        <v/>
      </c>
      <c r="J51" s="293" t="str">
        <f t="shared" si="1"/>
        <v/>
      </c>
      <c r="K51" s="317"/>
      <c r="L51" s="164"/>
    </row>
    <row r="52" spans="2:12" x14ac:dyDescent="0.2">
      <c r="B52" s="162">
        <v>441</v>
      </c>
      <c r="C52" s="163" t="s">
        <v>398</v>
      </c>
      <c r="D52" s="291"/>
      <c r="E52" s="291"/>
      <c r="F52" s="291"/>
      <c r="G52" s="291"/>
      <c r="H52" s="291"/>
      <c r="I52" s="292" t="str">
        <f t="shared" si="0"/>
        <v/>
      </c>
      <c r="J52" s="293" t="str">
        <f t="shared" si="1"/>
        <v/>
      </c>
      <c r="K52" s="317"/>
      <c r="L52" s="164"/>
    </row>
    <row r="53" spans="2:12" x14ac:dyDescent="0.2">
      <c r="B53" s="162">
        <v>443</v>
      </c>
      <c r="C53" s="163" t="s">
        <v>399</v>
      </c>
      <c r="D53" s="291"/>
      <c r="E53" s="291"/>
      <c r="F53" s="291"/>
      <c r="G53" s="291"/>
      <c r="H53" s="291"/>
      <c r="I53" s="292" t="str">
        <f t="shared" si="0"/>
        <v/>
      </c>
      <c r="J53" s="293" t="str">
        <f t="shared" si="1"/>
        <v/>
      </c>
      <c r="K53" s="317"/>
      <c r="L53" s="164"/>
    </row>
    <row r="54" spans="2:12" x14ac:dyDescent="0.2">
      <c r="B54" s="162">
        <v>444</v>
      </c>
      <c r="C54" s="163" t="s">
        <v>400</v>
      </c>
      <c r="D54" s="291"/>
      <c r="E54" s="291"/>
      <c r="F54" s="291"/>
      <c r="G54" s="291"/>
      <c r="H54" s="291"/>
      <c r="I54" s="292" t="str">
        <f t="shared" si="0"/>
        <v/>
      </c>
      <c r="J54" s="293" t="str">
        <f t="shared" si="1"/>
        <v/>
      </c>
      <c r="K54" s="317"/>
      <c r="L54" s="164"/>
    </row>
    <row r="55" spans="2:12" x14ac:dyDescent="0.2">
      <c r="B55" s="162">
        <v>447</v>
      </c>
      <c r="C55" s="163" t="s">
        <v>401</v>
      </c>
      <c r="D55" s="291"/>
      <c r="E55" s="291"/>
      <c r="F55" s="291"/>
      <c r="G55" s="291"/>
      <c r="H55" s="291"/>
      <c r="I55" s="292" t="str">
        <f t="shared" si="0"/>
        <v/>
      </c>
      <c r="J55" s="293" t="str">
        <f t="shared" si="1"/>
        <v/>
      </c>
      <c r="K55" s="317"/>
      <c r="L55" s="164"/>
    </row>
    <row r="56" spans="2:12" x14ac:dyDescent="0.2">
      <c r="B56" s="162">
        <v>451</v>
      </c>
      <c r="C56" s="163" t="s">
        <v>402</v>
      </c>
      <c r="D56" s="291"/>
      <c r="E56" s="291"/>
      <c r="F56" s="291"/>
      <c r="G56" s="291"/>
      <c r="H56" s="291"/>
      <c r="I56" s="292" t="str">
        <f t="shared" si="0"/>
        <v/>
      </c>
      <c r="J56" s="293" t="str">
        <f t="shared" si="1"/>
        <v/>
      </c>
      <c r="K56" s="317"/>
      <c r="L56" s="164"/>
    </row>
    <row r="57" spans="2:12" x14ac:dyDescent="0.2">
      <c r="B57" s="162">
        <v>460</v>
      </c>
      <c r="C57" s="163" t="s">
        <v>564</v>
      </c>
      <c r="D57" s="291"/>
      <c r="E57" s="291"/>
      <c r="F57" s="291"/>
      <c r="G57" s="291"/>
      <c r="H57" s="291"/>
      <c r="I57" s="292" t="str">
        <f t="shared" si="0"/>
        <v/>
      </c>
      <c r="J57" s="293" t="str">
        <f t="shared" si="1"/>
        <v/>
      </c>
      <c r="K57" s="317"/>
      <c r="L57" s="164"/>
    </row>
    <row r="58" spans="2:12" x14ac:dyDescent="0.2">
      <c r="B58" s="162">
        <v>461</v>
      </c>
      <c r="C58" s="163" t="s">
        <v>403</v>
      </c>
      <c r="D58" s="291"/>
      <c r="E58" s="291"/>
      <c r="F58" s="291"/>
      <c r="G58" s="291"/>
      <c r="H58" s="291"/>
      <c r="I58" s="292" t="str">
        <f t="shared" si="0"/>
        <v/>
      </c>
      <c r="J58" s="293" t="str">
        <f t="shared" si="1"/>
        <v/>
      </c>
      <c r="K58" s="317"/>
      <c r="L58" s="164"/>
    </row>
    <row r="59" spans="2:12" x14ac:dyDescent="0.2">
      <c r="B59" s="162">
        <v>462</v>
      </c>
      <c r="C59" s="163" t="s">
        <v>386</v>
      </c>
      <c r="D59" s="291"/>
      <c r="E59" s="291"/>
      <c r="F59" s="291"/>
      <c r="G59" s="291"/>
      <c r="H59" s="291"/>
      <c r="I59" s="292" t="str">
        <f t="shared" si="0"/>
        <v/>
      </c>
      <c r="J59" s="293" t="str">
        <f t="shared" si="1"/>
        <v/>
      </c>
      <c r="K59" s="317"/>
      <c r="L59" s="164"/>
    </row>
    <row r="60" spans="2:12" x14ac:dyDescent="0.2">
      <c r="B60" s="162">
        <v>469</v>
      </c>
      <c r="C60" s="163" t="s">
        <v>404</v>
      </c>
      <c r="D60" s="291"/>
      <c r="E60" s="291"/>
      <c r="F60" s="291"/>
      <c r="G60" s="291"/>
      <c r="H60" s="291"/>
      <c r="I60" s="292" t="str">
        <f t="shared" si="0"/>
        <v/>
      </c>
      <c r="J60" s="293" t="str">
        <f t="shared" si="1"/>
        <v/>
      </c>
      <c r="K60" s="317"/>
      <c r="L60" s="164"/>
    </row>
    <row r="61" spans="2:12" x14ac:dyDescent="0.2">
      <c r="B61" s="162">
        <v>483</v>
      </c>
      <c r="C61" s="163" t="s">
        <v>405</v>
      </c>
      <c r="D61" s="291"/>
      <c r="E61" s="291"/>
      <c r="F61" s="291"/>
      <c r="G61" s="291"/>
      <c r="H61" s="291"/>
      <c r="I61" s="292" t="str">
        <f t="shared" si="0"/>
        <v/>
      </c>
      <c r="J61" s="293" t="str">
        <f t="shared" si="1"/>
        <v/>
      </c>
      <c r="K61" s="317"/>
      <c r="L61" s="164"/>
    </row>
    <row r="62" spans="2:12" x14ac:dyDescent="0.2">
      <c r="B62" s="162">
        <v>489</v>
      </c>
      <c r="C62" s="163" t="s">
        <v>406</v>
      </c>
      <c r="D62" s="291"/>
      <c r="E62" s="291"/>
      <c r="F62" s="291"/>
      <c r="G62" s="291"/>
      <c r="H62" s="291"/>
      <c r="I62" s="292" t="str">
        <f t="shared" si="0"/>
        <v/>
      </c>
      <c r="J62" s="293" t="str">
        <f t="shared" si="1"/>
        <v/>
      </c>
      <c r="K62" s="317"/>
      <c r="L62" s="164"/>
    </row>
    <row r="63" spans="2:12" x14ac:dyDescent="0.2">
      <c r="B63" s="162">
        <v>490</v>
      </c>
      <c r="C63" s="163" t="s">
        <v>372</v>
      </c>
      <c r="D63" s="291"/>
      <c r="E63" s="291"/>
      <c r="F63" s="291"/>
      <c r="G63" s="291"/>
      <c r="H63" s="291"/>
      <c r="I63" s="292" t="str">
        <f t="shared" si="0"/>
        <v/>
      </c>
      <c r="J63" s="293" t="str">
        <f t="shared" si="1"/>
        <v/>
      </c>
      <c r="K63" s="317"/>
      <c r="L63" s="164"/>
    </row>
    <row r="64" spans="2:12" x14ac:dyDescent="0.2">
      <c r="B64" s="162">
        <v>491</v>
      </c>
      <c r="C64" s="163" t="s">
        <v>364</v>
      </c>
      <c r="D64" s="291"/>
      <c r="E64" s="291"/>
      <c r="F64" s="291"/>
      <c r="G64" s="291"/>
      <c r="H64" s="291"/>
      <c r="I64" s="292" t="str">
        <f t="shared" si="0"/>
        <v/>
      </c>
      <c r="J64" s="293" t="str">
        <f t="shared" si="1"/>
        <v/>
      </c>
      <c r="K64" s="317"/>
      <c r="L64" s="164"/>
    </row>
    <row r="65" spans="2:12" x14ac:dyDescent="0.2">
      <c r="B65" s="165">
        <v>900</v>
      </c>
      <c r="C65" s="166" t="s">
        <v>407</v>
      </c>
      <c r="D65" s="294"/>
      <c r="E65" s="294"/>
      <c r="F65" s="294"/>
      <c r="G65" s="294"/>
      <c r="H65" s="294"/>
      <c r="I65" s="295" t="str">
        <f t="shared" si="0"/>
        <v/>
      </c>
      <c r="J65" s="296" t="str">
        <f t="shared" si="1"/>
        <v/>
      </c>
      <c r="K65" s="318"/>
      <c r="L65" s="167"/>
    </row>
    <row r="66" spans="2:12" x14ac:dyDescent="0.2">
      <c r="D66" s="168"/>
      <c r="E66" s="168"/>
      <c r="F66" s="168"/>
      <c r="G66" s="168"/>
      <c r="H66" s="168"/>
    </row>
  </sheetData>
  <sheetProtection sheet="1" formatCells="0" formatColumns="0" formatRows="0" insertColumns="0" insertRows="0" deleteColumns="0" deleteRows="0"/>
  <mergeCells count="11">
    <mergeCell ref="E2:G2"/>
    <mergeCell ref="J7:L7"/>
    <mergeCell ref="G6:L6"/>
    <mergeCell ref="L8:L9"/>
    <mergeCell ref="B8:B9"/>
    <mergeCell ref="C8:C9"/>
    <mergeCell ref="J8:J9"/>
    <mergeCell ref="I8:I9"/>
    <mergeCell ref="H8:H9"/>
    <mergeCell ref="G8:G9"/>
    <mergeCell ref="K8:K9"/>
  </mergeCells>
  <hyperlinks>
    <hyperlink ref="E2" location="Anleitung!A1" display="Zurück zu Registerblatt &quot;Anleitung&quot;"/>
  </hyperlinks>
  <pageMargins left="0.7" right="0.7" top="0.78740157499999996" bottom="0.78740157499999996" header="0.3" footer="0.3"/>
  <pageSetup paperSize="9" scale="43" orientation="landscape" r:id="rId1"/>
  <headerFooter>
    <oddHeader>&amp;L&amp;"Arial,Fett"Amt für Volksschule&amp;"Arial,Standard"
Finanzen&amp;R&amp;G</oddHeader>
  </headerFooter>
  <ignoredErrors>
    <ignoredError sqref="D9 F9" unlockedFormula="1"/>
  </ignoredErrors>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3 Prüfprogramm für RPK's in Schulgemeinden" edit="true"/>
    <f:field ref="objsubject" par="" text="" edit="true"/>
    <f:field ref="objcreatedby" par="" text="Fritschi, Rafael"/>
    <f:field ref="objcreatedat" par="" date="2022-01-21T16:14:07" text="21.01.2022 16:14:07"/>
    <f:field ref="objchangedby" par="" text="Fritschi, Rafael"/>
    <f:field ref="objmodifiedat" par="" date="2022-01-26T07:30:29" text="26.01.2022 07:30:29"/>
    <f:field ref="doc_FSCFOLIO_1_1001_FieldDocumentNumber" par="" text=""/>
    <f:field ref="doc_FSCFOLIO_1_1001_FieldSubject" par="" text="" edit="true"/>
    <f:field ref="FSCFOLIO_1_1001_FieldCurrentUser" par="" text="Roberto Tropea AVK"/>
    <f:field ref="CCAPRECONFIG_15_1001_Objektname" par="" text="3 Prüfprogramm für RPK's in Schulgemeinden" edit="true"/>
  </f:record>
  <f:display par="" text="Allgemein">
    <f:field ref="objname" text="Name"/>
    <f:field ref="objsubject" text="Objektbetreff"/>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display>
  <f:display par="" text="Serienbrief">
    <f:field ref="doc_FSCFOLIO_1_1001_FieldDocumentNumber" text="Dokument Nummer"/>
    <f:field ref="doc_FSCFOLIO_1_1001_FieldSubject" text="Betreff"/>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37</vt:i4>
      </vt:variant>
      <vt:variant>
        <vt:lpstr>Benannte Bereiche</vt:lpstr>
      </vt:variant>
      <vt:variant>
        <vt:i4>37</vt:i4>
      </vt:variant>
    </vt:vector>
  </HeadingPairs>
  <TitlesOfParts>
    <vt:vector size="74" baseType="lpstr">
      <vt:lpstr>Anleitung</vt:lpstr>
      <vt:lpstr>Beispiel Nachtragsbuchungsliste</vt:lpstr>
      <vt:lpstr>Beispiel ARL</vt:lpstr>
      <vt:lpstr>Beispiel Deckblatt</vt:lpstr>
      <vt:lpstr>Datenbasis</vt:lpstr>
      <vt:lpstr>Wesentlichkeit</vt:lpstr>
      <vt:lpstr>Drop Down menu</vt:lpstr>
      <vt:lpstr>Allgemeine Prüfungshandlungen</vt:lpstr>
      <vt:lpstr>ER-Analyse</vt:lpstr>
      <vt:lpstr>Prüfprogramm ER</vt:lpstr>
      <vt:lpstr>Prüfprogramm IR</vt:lpstr>
      <vt:lpstr>Prüfprogramm GFR</vt:lpstr>
      <vt:lpstr>Prüfprogramm Anhang</vt:lpstr>
      <vt:lpstr>B - 100</vt:lpstr>
      <vt:lpstr>C - 101</vt:lpstr>
      <vt:lpstr>D - 102</vt:lpstr>
      <vt:lpstr>E - 104</vt:lpstr>
      <vt:lpstr>F - 106</vt:lpstr>
      <vt:lpstr>G - 107</vt:lpstr>
      <vt:lpstr>H - 108</vt:lpstr>
      <vt:lpstr>J  - 140</vt:lpstr>
      <vt:lpstr>K - 142</vt:lpstr>
      <vt:lpstr>L  - 144</vt:lpstr>
      <vt:lpstr>M  - 145</vt:lpstr>
      <vt:lpstr>N - 146</vt:lpstr>
      <vt:lpstr>O - 148</vt:lpstr>
      <vt:lpstr>P - 200</vt:lpstr>
      <vt:lpstr>Q - 201 </vt:lpstr>
      <vt:lpstr>R - 204</vt:lpstr>
      <vt:lpstr>S - 206</vt:lpstr>
      <vt:lpstr>T - 208</vt:lpstr>
      <vt:lpstr>U - 291</vt:lpstr>
      <vt:lpstr>V - 292</vt:lpstr>
      <vt:lpstr>W - 293</vt:lpstr>
      <vt:lpstr>X - 296</vt:lpstr>
      <vt:lpstr>Y - 298</vt:lpstr>
      <vt:lpstr>Z - 299</vt:lpstr>
      <vt:lpstr>'Allgemeine Prüfungshandlungen'!Druckbereich</vt:lpstr>
      <vt:lpstr>Anleitung!Druckbereich</vt:lpstr>
      <vt:lpstr>'B - 100'!Druckbereich</vt:lpstr>
      <vt:lpstr>'Beispiel ARL'!Druckbereich</vt:lpstr>
      <vt:lpstr>'Beispiel Deckblatt'!Druckbereich</vt:lpstr>
      <vt:lpstr>'Beispiel Nachtragsbuchungsliste'!Druckbereich</vt:lpstr>
      <vt:lpstr>'C - 101'!Druckbereich</vt:lpstr>
      <vt:lpstr>'D - 102'!Druckbereich</vt:lpstr>
      <vt:lpstr>Datenbasis!Druckbereich</vt:lpstr>
      <vt:lpstr>'E - 104'!Druckbereich</vt:lpstr>
      <vt:lpstr>'ER-Analyse'!Druckbereich</vt:lpstr>
      <vt:lpstr>'F - 106'!Druckbereich</vt:lpstr>
      <vt:lpstr>'G - 107'!Druckbereich</vt:lpstr>
      <vt:lpstr>'H - 108'!Druckbereich</vt:lpstr>
      <vt:lpstr>'J  - 140'!Druckbereich</vt:lpstr>
      <vt:lpstr>'K - 142'!Druckbereich</vt:lpstr>
      <vt:lpstr>'L  - 144'!Druckbereich</vt:lpstr>
      <vt:lpstr>'M  - 145'!Druckbereich</vt:lpstr>
      <vt:lpstr>'N - 146'!Druckbereich</vt:lpstr>
      <vt:lpstr>'O - 148'!Druckbereich</vt:lpstr>
      <vt:lpstr>'P - 200'!Druckbereich</vt:lpstr>
      <vt:lpstr>'Prüfprogramm Anhang'!Druckbereich</vt:lpstr>
      <vt:lpstr>'Prüfprogramm ER'!Druckbereich</vt:lpstr>
      <vt:lpstr>'Prüfprogramm GFR'!Druckbereich</vt:lpstr>
      <vt:lpstr>'Prüfprogramm IR'!Druckbereich</vt:lpstr>
      <vt:lpstr>'Q - 201 '!Druckbereich</vt:lpstr>
      <vt:lpstr>'R - 204'!Druckbereich</vt:lpstr>
      <vt:lpstr>'S - 206'!Druckbereich</vt:lpstr>
      <vt:lpstr>'T - 208'!Druckbereich</vt:lpstr>
      <vt:lpstr>'U - 291'!Druckbereich</vt:lpstr>
      <vt:lpstr>'V - 292'!Druckbereich</vt:lpstr>
      <vt:lpstr>'W - 293'!Druckbereich</vt:lpstr>
      <vt:lpstr>Wesentlichkeit!Druckbereich</vt:lpstr>
      <vt:lpstr>'X - 296'!Druckbereich</vt:lpstr>
      <vt:lpstr>'Y - 298'!Druckbereich</vt:lpstr>
      <vt:lpstr>'Z - 299'!Druckbereich</vt:lpstr>
      <vt:lpstr>'Beispiel Nachtragsbuchungsliste'!Drucktitel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Beatrice Kalberer</dc:creator>
  <cp:lastModifiedBy>Roberto Tropea</cp:lastModifiedBy>
  <cp:lastPrinted>2021-04-07T07:11:43Z</cp:lastPrinted>
  <dcterms:created xsi:type="dcterms:W3CDTF">1998-02-27T07:21:43Z</dcterms:created>
  <dcterms:modified xsi:type="dcterms:W3CDTF">2022-02-23T09:21:19Z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IBISDOCPROPS@15.1400:ObjectCOOAddress">
    <vt:lpwstr>COO.2103.100.2.9921254</vt:lpwstr>
  </property>
  <property fmtid="{D5CDD505-2E9C-101B-9397-08002B2CF9AE}" pid="3" name="FSC#FSCIBISDOCPROPS@15.1400:Container">
    <vt:lpwstr>COO.2103.100.2.9921254</vt:lpwstr>
  </property>
  <property fmtid="{D5CDD505-2E9C-101B-9397-08002B2CF9AE}" pid="4" name="FSC#FSCIBISDOCPROPS@15.1400:Objectname">
    <vt:lpwstr>3 Prüfprogramm für RPK's in Schulgemeinden</vt:lpwstr>
  </property>
  <property fmtid="{D5CDD505-2E9C-101B-9397-08002B2CF9AE}" pid="5" name="FSC#FSCIBISDOCPROPS@15.1400:Subject">
    <vt:lpwstr>Nicht verfügbar</vt:lpwstr>
  </property>
  <property fmtid="{D5CDD505-2E9C-101B-9397-08002B2CF9AE}" pid="6" name="FSC#FSCIBISDOCPROPS@15.1400:Owner">
    <vt:lpwstr>Fritschi, Rafael</vt:lpwstr>
  </property>
  <property fmtid="{D5CDD505-2E9C-101B-9397-08002B2CF9AE}" pid="7" name="FSC#FSCIBISDOCPROPS@15.1400:OwnerAbbreviation">
    <vt:lpwstr/>
  </property>
  <property fmtid="{D5CDD505-2E9C-101B-9397-08002B2CF9AE}" pid="8" name="FSC#FSCIBISDOCPROPS@15.1400:GroupShortName">
    <vt:lpwstr>AVK_FIN</vt:lpwstr>
  </property>
  <property fmtid="{D5CDD505-2E9C-101B-9397-08002B2CF9AE}" pid="9" name="FSC#FSCIBISDOCPROPS@15.1400:TopLevelSubfileName">
    <vt:lpwstr>Unterlagen (002)</vt:lpwstr>
  </property>
  <property fmtid="{D5CDD505-2E9C-101B-9397-08002B2CF9AE}" pid="10" name="FSC#FSCIBISDOCPROPS@15.1400:TopLevelSubfileNumber">
    <vt:lpwstr>2</vt:lpwstr>
  </property>
  <property fmtid="{D5CDD505-2E9C-101B-9397-08002B2CF9AE}" pid="11" name="FSC#FSCIBISDOCPROPS@15.1400:TitleSubFile">
    <vt:lpwstr>Unterlagen</vt:lpwstr>
  </property>
  <property fmtid="{D5CDD505-2E9C-101B-9397-08002B2CF9AE}" pid="12" name="FSC#FSCIBISDOCPROPS@15.1400:TopLevelDossierName">
    <vt:lpwstr>2022 - Rechnungsprüfung in SG (0309/2021/AVK)</vt:lpwstr>
  </property>
  <property fmtid="{D5CDD505-2E9C-101B-9397-08002B2CF9AE}" pid="13" name="FSC#FSCIBISDOCPROPS@15.1400:TopLevelDossierNumber">
    <vt:lpwstr>309</vt:lpwstr>
  </property>
  <property fmtid="{D5CDD505-2E9C-101B-9397-08002B2CF9AE}" pid="14" name="FSC#FSCIBISDOCPROPS@15.1400:TopLevelDossierYear">
    <vt:lpwstr>2021</vt:lpwstr>
  </property>
  <property fmtid="{D5CDD505-2E9C-101B-9397-08002B2CF9AE}" pid="15" name="FSC#FSCIBISDOCPROPS@15.1400:TopLevelDossierTitel">
    <vt:lpwstr>2022 - Rechnungsprüfung in SG</vt:lpwstr>
  </property>
  <property fmtid="{D5CDD505-2E9C-101B-9397-08002B2CF9AE}" pid="16" name="FSC#FSCIBISDOCPROPS@15.1400:TopLevelDossierRespOrgShortname">
    <vt:lpwstr>AVK</vt:lpwstr>
  </property>
  <property fmtid="{D5CDD505-2E9C-101B-9397-08002B2CF9AE}" pid="17" name="FSC#FSCIBISDOCPROPS@15.1400:TopLevelDossierResponsible">
    <vt:lpwstr>Fritschi, Rafael</vt:lpwstr>
  </property>
  <property fmtid="{D5CDD505-2E9C-101B-9397-08002B2CF9AE}" pid="18" name="FSC#FSCIBISDOCPROPS@15.1400:TopLevelSubjectGroupPosNumber">
    <vt:lpwstr>07.02.02</vt:lpwstr>
  </property>
  <property fmtid="{D5CDD505-2E9C-101B-9397-08002B2CF9AE}" pid="19" name="FSC#FSCIBISDOCPROPS@15.1400:RRBNumber">
    <vt:lpwstr>Nicht verfügbar</vt:lpwstr>
  </property>
  <property fmtid="{D5CDD505-2E9C-101B-9397-08002B2CF9AE}" pid="20" name="FSC#FSCIBISDOCPROPS@15.1400:RRSessionDate">
    <vt:lpwstr/>
  </property>
  <property fmtid="{D5CDD505-2E9C-101B-9397-08002B2CF9AE}" pid="21" name="FSC#FSCIBISDOCPROPS@15.1400:DossierRef">
    <vt:lpwstr>AVK_FIN/07.02.02/2021/00309</vt:lpwstr>
  </property>
  <property fmtid="{D5CDD505-2E9C-101B-9397-08002B2CF9AE}" pid="22" name="FSC#FSCIBISDOCPROPS@15.1400:BGMName">
    <vt:lpwstr> </vt:lpwstr>
  </property>
  <property fmtid="{D5CDD505-2E9C-101B-9397-08002B2CF9AE}" pid="23" name="FSC#FSCIBISDOCPROPS@15.1400:BGMFirstName">
    <vt:lpwstr> </vt:lpwstr>
  </property>
  <property fmtid="{D5CDD505-2E9C-101B-9397-08002B2CF9AE}" pid="24" name="FSC#FSCIBISDOCPROPS@15.1400:BGMZIP">
    <vt:lpwstr> </vt:lpwstr>
  </property>
  <property fmtid="{D5CDD505-2E9C-101B-9397-08002B2CF9AE}" pid="25" name="FSC#FSCIBISDOCPROPS@15.1400:BGMBirthday">
    <vt:lpwstr> </vt:lpwstr>
  </property>
  <property fmtid="{D5CDD505-2E9C-101B-9397-08002B2CF9AE}" pid="26" name="FSC#FSCIBISDOCPROPS@15.1400:BGMDiagnose">
    <vt:lpwstr> </vt:lpwstr>
  </property>
  <property fmtid="{D5CDD505-2E9C-101B-9397-08002B2CF9AE}" pid="27" name="FSC#FSCIBISDOCPROPS@15.1400:BGMDiagnoseAdd">
    <vt:lpwstr> </vt:lpwstr>
  </property>
  <property fmtid="{D5CDD505-2E9C-101B-9397-08002B2CF9AE}" pid="28" name="FSC#FSCIBISDOCPROPS@15.1400:BGMDiagnoseDetail">
    <vt:lpwstr> </vt:lpwstr>
  </property>
  <property fmtid="{D5CDD505-2E9C-101B-9397-08002B2CF9AE}" pid="29" name="FSC#FSCIBISDOCPROPS@15.1400:CreatedAt">
    <vt:lpwstr>21.01.2022</vt:lpwstr>
  </property>
  <property fmtid="{D5CDD505-2E9C-101B-9397-08002B2CF9AE}" pid="30" name="FSC#FSCIBISDOCPROPS@15.1400:CreatedAtFormat">
    <vt:lpwstr>21. Januar 2022</vt:lpwstr>
  </property>
  <property fmtid="{D5CDD505-2E9C-101B-9397-08002B2CF9AE}" pid="31" name="FSC#FSCIBISDOCPROPS@15.1400:CreatedBy">
    <vt:lpwstr>Rafael Fritschi</vt:lpwstr>
  </property>
  <property fmtid="{D5CDD505-2E9C-101B-9397-08002B2CF9AE}" pid="32" name="FSC#FSCIBISDOCPROPS@15.1400:ReferredBarCode">
    <vt:lpwstr/>
  </property>
  <property fmtid="{D5CDD505-2E9C-101B-9397-08002B2CF9AE}" pid="33" name="FSC#LOCALSW@2103.100:BarCodeDossierRef">
    <vt:lpwstr/>
  </property>
  <property fmtid="{D5CDD505-2E9C-101B-9397-08002B2CF9AE}" pid="34" name="FSC#LOCALSW@2103.100:BarCodeTopLevelDossierName">
    <vt:lpwstr/>
  </property>
  <property fmtid="{D5CDD505-2E9C-101B-9397-08002B2CF9AE}" pid="35" name="FSC#LOCALSW@2103.100:BarCodeTopLevelDossierTitel">
    <vt:lpwstr/>
  </property>
  <property fmtid="{D5CDD505-2E9C-101B-9397-08002B2CF9AE}" pid="36" name="FSC#LOCALSW@2103.100:BarCodeTopLevelSubfileTitle">
    <vt:lpwstr/>
  </property>
  <property fmtid="{D5CDD505-2E9C-101B-9397-08002B2CF9AE}" pid="37" name="FSC#LOCALSW@2103.100:BarCodeTitleSubFile">
    <vt:lpwstr/>
  </property>
  <property fmtid="{D5CDD505-2E9C-101B-9397-08002B2CF9AE}" pid="38" name="FSC#LOCALSW@2103.100:BarCodeOwnerSubfile">
    <vt:lpwstr/>
  </property>
  <property fmtid="{D5CDD505-2E9C-101B-9397-08002B2CF9AE}" pid="39" name="FSC#FSCIBIS@15.1400:TopLevelSubfileAddress">
    <vt:lpwstr>COO.2103.100.7.1574467</vt:lpwstr>
  </property>
  <property fmtid="{D5CDD505-2E9C-101B-9397-08002B2CF9AE}" pid="40" name="FSC#FSCIBIS@15.1400:KdRNameOfConcerned">
    <vt:lpwstr>Nicht verfügbar</vt:lpwstr>
  </property>
  <property fmtid="{D5CDD505-2E9C-101B-9397-08002B2CF9AE}" pid="41" name="FSC#FSCIBIS@15.1400:KdRAddressOfConcerned">
    <vt:lpwstr>Nicht verfügbar</vt:lpwstr>
  </property>
  <property fmtid="{D5CDD505-2E9C-101B-9397-08002B2CF9AE}" pid="42" name="FSC#FSCIBIS@15.1400:KdRDeadline">
    <vt:lpwstr>Nicht verfügbar</vt:lpwstr>
  </property>
  <property fmtid="{D5CDD505-2E9C-101B-9397-08002B2CF9AE}" pid="43" name="FSC#FSCIBIS@15.1400:KdRVenue">
    <vt:lpwstr>Nicht verfügbar</vt:lpwstr>
  </property>
  <property fmtid="{D5CDD505-2E9C-101B-9397-08002B2CF9AE}" pid="44" name="FSC#FSCIBIS@15.1400:KdREventDate">
    <vt:lpwstr>Nicht verfügbar</vt:lpwstr>
  </property>
  <property fmtid="{D5CDD505-2E9C-101B-9397-08002B2CF9AE}" pid="45" name="FSC#FSCIBIS@15.1400:KdRPrevBusiness">
    <vt:lpwstr>Nicht verfügbar</vt:lpwstr>
  </property>
  <property fmtid="{D5CDD505-2E9C-101B-9397-08002B2CF9AE}" pid="46" name="FSC#FSCIBIS@15.1400:KdRDelegations">
    <vt:lpwstr>Nicht verfügbar</vt:lpwstr>
  </property>
  <property fmtid="{D5CDD505-2E9C-101B-9397-08002B2CF9AE}" pid="47" name="FSC#FSCIBIS@15.1400:SessionTitle">
    <vt:lpwstr/>
  </property>
  <property fmtid="{D5CDD505-2E9C-101B-9397-08002B2CF9AE}" pid="48" name="FSC#FSCIBIS@15.1400:SessionPrevSessionTitle">
    <vt:lpwstr/>
  </property>
  <property fmtid="{D5CDD505-2E9C-101B-9397-08002B2CF9AE}" pid="49" name="FSC#FSCIBIS@15.1400:SessionFrom">
    <vt:lpwstr/>
  </property>
  <property fmtid="{D5CDD505-2E9C-101B-9397-08002B2CF9AE}" pid="50" name="FSC#FSCIBIS@15.1400:SessionFromTime">
    <vt:lpwstr/>
  </property>
  <property fmtid="{D5CDD505-2E9C-101B-9397-08002B2CF9AE}" pid="51" name="FSC#FSCIBIS@15.1400:SessionPrevSessionFrom">
    <vt:lpwstr/>
  </property>
  <property fmtid="{D5CDD505-2E9C-101B-9397-08002B2CF9AE}" pid="52" name="FSC#FSCIBIS@15.1400:SessionTo">
    <vt:lpwstr/>
  </property>
  <property fmtid="{D5CDD505-2E9C-101B-9397-08002B2CF9AE}" pid="53" name="FSC#FSCIBIS@15.1400:SessionSubmissionDeadline">
    <vt:lpwstr/>
  </property>
  <property fmtid="{D5CDD505-2E9C-101B-9397-08002B2CF9AE}" pid="54" name="FSC#FSCIBIS@15.1400:SessionLink">
    <vt:lpwstr/>
  </property>
  <property fmtid="{D5CDD505-2E9C-101B-9397-08002B2CF9AE}" pid="55" name="FSC#FSCIBIS@15.1400:SessionNumber">
    <vt:lpwstr/>
  </property>
  <property fmtid="{D5CDD505-2E9C-101B-9397-08002B2CF9AE}" pid="56" name="FSC#FSCIBIS@15.1400:SessionContactListPersons">
    <vt:lpwstr>Nicht verfügbar</vt:lpwstr>
  </property>
  <property fmtid="{D5CDD505-2E9C-101B-9397-08002B2CF9AE}" pid="57" name="FSC#FSCIBIS@15.1400:SessionContactListStatus">
    <vt:lpwstr>Nicht verfügbar</vt:lpwstr>
  </property>
  <property fmtid="{D5CDD505-2E9C-101B-9397-08002B2CF9AE}" pid="58" name="FSC#FSCIBIS@15.1400:ArchiveMapGRGNumber">
    <vt:lpwstr/>
  </property>
  <property fmtid="{D5CDD505-2E9C-101B-9397-08002B2CF9AE}" pid="59" name="FSC#FSCIBIS@15.1400:ArchiveMapFinalNumber">
    <vt:lpwstr/>
  </property>
  <property fmtid="{D5CDD505-2E9C-101B-9397-08002B2CF9AE}" pid="60" name="FSC#FSCIBIS@15.1400:ArchiveMapSequentialNumber">
    <vt:lpwstr/>
  </property>
  <property fmtid="{D5CDD505-2E9C-101B-9397-08002B2CF9AE}" pid="61" name="FSC#FSCIBIS@15.1400:ArchiveMapFinalizeDate">
    <vt:lpwstr/>
  </property>
  <property fmtid="{D5CDD505-2E9C-101B-9397-08002B2CF9AE}" pid="62" name="FSC#FSCIBIS@15.1400:ArchiveMapTitle">
    <vt:lpwstr/>
  </property>
  <property fmtid="{D5CDD505-2E9C-101B-9397-08002B2CF9AE}" pid="63" name="FSC#FSCIBIS@15.1400:ArchiveMapBusinessType">
    <vt:lpwstr/>
  </property>
  <property fmtid="{D5CDD505-2E9C-101B-9397-08002B2CF9AE}" pid="64" name="FSC#FSCIBIS@15.1400:ArchiveMapSessionDate">
    <vt:lpwstr/>
  </property>
  <property fmtid="{D5CDD505-2E9C-101B-9397-08002B2CF9AE}" pid="65" name="FSC#FSCIBIS@15.1400:ArchiveMapProtocolNumber">
    <vt:lpwstr/>
  </property>
  <property fmtid="{D5CDD505-2E9C-101B-9397-08002B2CF9AE}" pid="66" name="FSC#FSCIBIS@15.1400:ArchiveMapProtocolPage">
    <vt:lpwstr/>
  </property>
  <property fmtid="{D5CDD505-2E9C-101B-9397-08002B2CF9AE}" pid="67" name="FSC#FSCIBIS@15.1400:GRSequentialNumber">
    <vt:lpwstr>Nicht verfügbar</vt:lpwstr>
  </property>
  <property fmtid="{D5CDD505-2E9C-101B-9397-08002B2CF9AE}" pid="68" name="FSC#FSCIBIS@15.1400:GRBusinessType">
    <vt:lpwstr>Nicht verfügbar</vt:lpwstr>
  </property>
  <property fmtid="{D5CDD505-2E9C-101B-9397-08002B2CF9AE}" pid="69" name="FSC#FSCIBIS@15.1400:GRGRGNumber">
    <vt:lpwstr>Nicht verfügbar</vt:lpwstr>
  </property>
  <property fmtid="{D5CDD505-2E9C-101B-9397-08002B2CF9AE}" pid="70" name="FSC#FSCIBIS@15.1400:GRLegislation">
    <vt:lpwstr>Nicht verfügbar</vt:lpwstr>
  </property>
  <property fmtid="{D5CDD505-2E9C-101B-9397-08002B2CF9AE}" pid="71" name="FSC#FSCIBIS@15.1400:GREntryDate">
    <vt:lpwstr>Nicht verfügbar</vt:lpwstr>
  </property>
  <property fmtid="{D5CDD505-2E9C-101B-9397-08002B2CF9AE}" pid="72" name="FSC#LOCALSW@2103.100:TopLevelSubfileAddress">
    <vt:lpwstr>COO.2103.100.7.1574467</vt:lpwstr>
  </property>
  <property fmtid="{D5CDD505-2E9C-101B-9397-08002B2CF9AE}" pid="73" name="FSC#LOCALSW@2103.100:TGDOSREI">
    <vt:lpwstr>07.02.02</vt:lpwstr>
  </property>
  <property fmtid="{D5CDD505-2E9C-101B-9397-08002B2CF9AE}" pid="74" name="FSC#COOELAK@1.1001:Subject">
    <vt:lpwstr/>
  </property>
  <property fmtid="{D5CDD505-2E9C-101B-9397-08002B2CF9AE}" pid="75" name="FSC#COOELAK@1.1001:FileReference">
    <vt:lpwstr>AVK_FIN/07.02.02/2021/00309</vt:lpwstr>
  </property>
  <property fmtid="{D5CDD505-2E9C-101B-9397-08002B2CF9AE}" pid="76" name="FSC#COOELAK@1.1001:FileRefYear">
    <vt:lpwstr>2021</vt:lpwstr>
  </property>
  <property fmtid="{D5CDD505-2E9C-101B-9397-08002B2CF9AE}" pid="77" name="FSC#COOELAK@1.1001:FileRefOrdinal">
    <vt:lpwstr>309</vt:lpwstr>
  </property>
  <property fmtid="{D5CDD505-2E9C-101B-9397-08002B2CF9AE}" pid="78" name="FSC#COOELAK@1.1001:FileRefOU">
    <vt:lpwstr>AVK_FIN</vt:lpwstr>
  </property>
  <property fmtid="{D5CDD505-2E9C-101B-9397-08002B2CF9AE}" pid="79" name="FSC#COOELAK@1.1001:Organization">
    <vt:lpwstr/>
  </property>
  <property fmtid="{D5CDD505-2E9C-101B-9397-08002B2CF9AE}" pid="80" name="FSC#COOELAK@1.1001:Owner">
    <vt:lpwstr>Fritschi Rafael</vt:lpwstr>
  </property>
  <property fmtid="{D5CDD505-2E9C-101B-9397-08002B2CF9AE}" pid="81" name="FSC#COOELAK@1.1001:OwnerExtension">
    <vt:lpwstr/>
  </property>
  <property fmtid="{D5CDD505-2E9C-101B-9397-08002B2CF9AE}" pid="82" name="FSC#COOELAK@1.1001:OwnerFaxExtension">
    <vt:lpwstr/>
  </property>
  <property fmtid="{D5CDD505-2E9C-101B-9397-08002B2CF9AE}" pid="83" name="FSC#COOELAK@1.1001:DispatchedBy">
    <vt:lpwstr/>
  </property>
  <property fmtid="{D5CDD505-2E9C-101B-9397-08002B2CF9AE}" pid="84" name="FSC#COOELAK@1.1001:DispatchedAt">
    <vt:lpwstr/>
  </property>
  <property fmtid="{D5CDD505-2E9C-101B-9397-08002B2CF9AE}" pid="85" name="FSC#COOELAK@1.1001:ApprovedBy">
    <vt:lpwstr/>
  </property>
  <property fmtid="{D5CDD505-2E9C-101B-9397-08002B2CF9AE}" pid="86" name="FSC#COOELAK@1.1001:ApprovedAt">
    <vt:lpwstr/>
  </property>
  <property fmtid="{D5CDD505-2E9C-101B-9397-08002B2CF9AE}" pid="87" name="FSC#COOELAK@1.1001:Department">
    <vt:lpwstr>AVK Abteilung Finanzen (AVK_FIN)</vt:lpwstr>
  </property>
  <property fmtid="{D5CDD505-2E9C-101B-9397-08002B2CF9AE}" pid="88" name="FSC#COOELAK@1.1001:CreatedAt">
    <vt:lpwstr>21.01.2022</vt:lpwstr>
  </property>
  <property fmtid="{D5CDD505-2E9C-101B-9397-08002B2CF9AE}" pid="89" name="FSC#COOELAK@1.1001:OU">
    <vt:lpwstr>Amt für Volksschule, Amtsleitung (AVK)</vt:lpwstr>
  </property>
  <property fmtid="{D5CDD505-2E9C-101B-9397-08002B2CF9AE}" pid="90" name="FSC#COOELAK@1.1001:Priority">
    <vt:lpwstr> ()</vt:lpwstr>
  </property>
  <property fmtid="{D5CDD505-2E9C-101B-9397-08002B2CF9AE}" pid="91" name="FSC#COOELAK@1.1001:ObjBarCode">
    <vt:lpwstr>*COO.2103.100.2.9921254*</vt:lpwstr>
  </property>
  <property fmtid="{D5CDD505-2E9C-101B-9397-08002B2CF9AE}" pid="92" name="FSC#COOELAK@1.1001:RefBarCode">
    <vt:lpwstr>*COO.2103.100.7.1574467*</vt:lpwstr>
  </property>
  <property fmtid="{D5CDD505-2E9C-101B-9397-08002B2CF9AE}" pid="93" name="FSC#COOELAK@1.1001:FileRefBarCode">
    <vt:lpwstr>*AVK_FIN/07.02.02/2021/00309*</vt:lpwstr>
  </property>
  <property fmtid="{D5CDD505-2E9C-101B-9397-08002B2CF9AE}" pid="94" name="FSC#COOELAK@1.1001:ExternalRef">
    <vt:lpwstr/>
  </property>
  <property fmtid="{D5CDD505-2E9C-101B-9397-08002B2CF9AE}" pid="95" name="FSC#COOELAK@1.1001:IncomingNumber">
    <vt:lpwstr/>
  </property>
  <property fmtid="{D5CDD505-2E9C-101B-9397-08002B2CF9AE}" pid="96" name="FSC#COOELAK@1.1001:IncomingSubject">
    <vt:lpwstr/>
  </property>
  <property fmtid="{D5CDD505-2E9C-101B-9397-08002B2CF9AE}" pid="97" name="FSC#COOELAK@1.1001:ProcessResponsible">
    <vt:lpwstr/>
  </property>
  <property fmtid="{D5CDD505-2E9C-101B-9397-08002B2CF9AE}" pid="98" name="FSC#COOELAK@1.1001:ProcessResponsiblePhone">
    <vt:lpwstr/>
  </property>
  <property fmtid="{D5CDD505-2E9C-101B-9397-08002B2CF9AE}" pid="99" name="FSC#COOELAK@1.1001:ProcessResponsibleMail">
    <vt:lpwstr/>
  </property>
  <property fmtid="{D5CDD505-2E9C-101B-9397-08002B2CF9AE}" pid="100" name="FSC#COOELAK@1.1001:ProcessResponsibleFax">
    <vt:lpwstr/>
  </property>
  <property fmtid="{D5CDD505-2E9C-101B-9397-08002B2CF9AE}" pid="101" name="FSC#COOELAK@1.1001:ApproverFirstName">
    <vt:lpwstr/>
  </property>
  <property fmtid="{D5CDD505-2E9C-101B-9397-08002B2CF9AE}" pid="102" name="FSC#COOELAK@1.1001:ApproverSurName">
    <vt:lpwstr/>
  </property>
  <property fmtid="{D5CDD505-2E9C-101B-9397-08002B2CF9AE}" pid="103" name="FSC#COOELAK@1.1001:ApproverTitle">
    <vt:lpwstr/>
  </property>
  <property fmtid="{D5CDD505-2E9C-101B-9397-08002B2CF9AE}" pid="104" name="FSC#COOELAK@1.1001:ExternalDate">
    <vt:lpwstr/>
  </property>
  <property fmtid="{D5CDD505-2E9C-101B-9397-08002B2CF9AE}" pid="105" name="FSC#COOELAK@1.1001:SettlementApprovedAt">
    <vt:lpwstr/>
  </property>
  <property fmtid="{D5CDD505-2E9C-101B-9397-08002B2CF9AE}" pid="106" name="FSC#COOELAK@1.1001:BaseNumber">
    <vt:lpwstr>07.02.02</vt:lpwstr>
  </property>
  <property fmtid="{D5CDD505-2E9C-101B-9397-08002B2CF9AE}" pid="107" name="FSC#COOELAK@1.1001:CurrentUserRolePos">
    <vt:lpwstr>Sachbearbeiter/in</vt:lpwstr>
  </property>
  <property fmtid="{D5CDD505-2E9C-101B-9397-08002B2CF9AE}" pid="108" name="FSC#COOELAK@1.1001:CurrentUserEmail">
    <vt:lpwstr>roberto.tropea@tg.ch</vt:lpwstr>
  </property>
  <property fmtid="{D5CDD505-2E9C-101B-9397-08002B2CF9AE}" pid="109" name="FSC#ELAKGOV@1.1001:PersonalSubjGender">
    <vt:lpwstr/>
  </property>
  <property fmtid="{D5CDD505-2E9C-101B-9397-08002B2CF9AE}" pid="110" name="FSC#ELAKGOV@1.1001:PersonalSubjFirstName">
    <vt:lpwstr/>
  </property>
  <property fmtid="{D5CDD505-2E9C-101B-9397-08002B2CF9AE}" pid="111" name="FSC#ELAKGOV@1.1001:PersonalSubjSurName">
    <vt:lpwstr/>
  </property>
  <property fmtid="{D5CDD505-2E9C-101B-9397-08002B2CF9AE}" pid="112" name="FSC#ELAKGOV@1.1001:PersonalSubjSalutation">
    <vt:lpwstr/>
  </property>
  <property fmtid="{D5CDD505-2E9C-101B-9397-08002B2CF9AE}" pid="113" name="FSC#ELAKGOV@1.1001:PersonalSubjAddress">
    <vt:lpwstr/>
  </property>
  <property fmtid="{D5CDD505-2E9C-101B-9397-08002B2CF9AE}" pid="114" name="FSC#ATSTATECFG@1.1001:Office">
    <vt:lpwstr/>
  </property>
  <property fmtid="{D5CDD505-2E9C-101B-9397-08002B2CF9AE}" pid="115" name="FSC#ATSTATECFG@1.1001:Agent">
    <vt:lpwstr>Rafael Fritschi</vt:lpwstr>
  </property>
  <property fmtid="{D5CDD505-2E9C-101B-9397-08002B2CF9AE}" pid="116" name="FSC#ATSTATECFG@1.1001:AgentPhone">
    <vt:lpwstr/>
  </property>
  <property fmtid="{D5CDD505-2E9C-101B-9397-08002B2CF9AE}" pid="117" name="FSC#ATSTATECFG@1.1001:DepartmentFax">
    <vt:lpwstr/>
  </property>
  <property fmtid="{D5CDD505-2E9C-101B-9397-08002B2CF9AE}" pid="118" name="FSC#ATSTATECFG@1.1001:DepartmentEmail">
    <vt:lpwstr>leitung.avk@tg.ch</vt:lpwstr>
  </property>
  <property fmtid="{D5CDD505-2E9C-101B-9397-08002B2CF9AE}" pid="119" name="FSC#ATSTATECFG@1.1001:SubfileDate">
    <vt:lpwstr>15.12.2021</vt:lpwstr>
  </property>
  <property fmtid="{D5CDD505-2E9C-101B-9397-08002B2CF9AE}" pid="120" name="FSC#ATSTATECFG@1.1001:SubfileSubject">
    <vt:lpwstr/>
  </property>
  <property fmtid="{D5CDD505-2E9C-101B-9397-08002B2CF9AE}" pid="121" name="FSC#ATSTATECFG@1.1001:DepartmentZipCode">
    <vt:lpwstr>8510</vt:lpwstr>
  </property>
  <property fmtid="{D5CDD505-2E9C-101B-9397-08002B2CF9AE}" pid="122" name="FSC#ATSTATECFG@1.1001:DepartmentCountry">
    <vt:lpwstr>Schweiz</vt:lpwstr>
  </property>
  <property fmtid="{D5CDD505-2E9C-101B-9397-08002B2CF9AE}" pid="123" name="FSC#ATSTATECFG@1.1001:DepartmentCity">
    <vt:lpwstr>Frauenfeld</vt:lpwstr>
  </property>
  <property fmtid="{D5CDD505-2E9C-101B-9397-08002B2CF9AE}" pid="124" name="FSC#ATSTATECFG@1.1001:DepartmentStreet">
    <vt:lpwstr>Spannerstrasse 31</vt:lpwstr>
  </property>
  <property fmtid="{D5CDD505-2E9C-101B-9397-08002B2CF9AE}" pid="125" name="FSC#ATSTATECFG@1.1001:DepartmentDVR">
    <vt:lpwstr/>
  </property>
  <property fmtid="{D5CDD505-2E9C-101B-9397-08002B2CF9AE}" pid="126" name="FSC#ATSTATECFG@1.1001:DepartmentUID">
    <vt:lpwstr>4110</vt:lpwstr>
  </property>
  <property fmtid="{D5CDD505-2E9C-101B-9397-08002B2CF9AE}" pid="127" name="FSC#ATSTATECFG@1.1001:SubfileReference">
    <vt:lpwstr>002</vt:lpwstr>
  </property>
  <property fmtid="{D5CDD505-2E9C-101B-9397-08002B2CF9AE}" pid="128" name="FSC#ATSTATECFG@1.1001:Clause">
    <vt:lpwstr/>
  </property>
  <property fmtid="{D5CDD505-2E9C-101B-9397-08002B2CF9AE}" pid="129" name="FSC#ATSTATECFG@1.1001:ApprovedSignature">
    <vt:lpwstr/>
  </property>
  <property fmtid="{D5CDD505-2E9C-101B-9397-08002B2CF9AE}" pid="130" name="FSC#ATSTATECFG@1.1001:BankAccount">
    <vt:lpwstr/>
  </property>
  <property fmtid="{D5CDD505-2E9C-101B-9397-08002B2CF9AE}" pid="131" name="FSC#ATSTATECFG@1.1001:BankAccountOwner">
    <vt:lpwstr/>
  </property>
  <property fmtid="{D5CDD505-2E9C-101B-9397-08002B2CF9AE}" pid="132" name="FSC#ATSTATECFG@1.1001:BankInstitute">
    <vt:lpwstr/>
  </property>
  <property fmtid="{D5CDD505-2E9C-101B-9397-08002B2CF9AE}" pid="133" name="FSC#ATSTATECFG@1.1001:BankAccountID">
    <vt:lpwstr/>
  </property>
  <property fmtid="{D5CDD505-2E9C-101B-9397-08002B2CF9AE}" pid="134" name="FSC#ATSTATECFG@1.1001:BankAccountIBAN">
    <vt:lpwstr/>
  </property>
  <property fmtid="{D5CDD505-2E9C-101B-9397-08002B2CF9AE}" pid="135" name="FSC#ATSTATECFG@1.1001:BankAccountBIC">
    <vt:lpwstr/>
  </property>
  <property fmtid="{D5CDD505-2E9C-101B-9397-08002B2CF9AE}" pid="136" name="FSC#ATSTATECFG@1.1001:BankName">
    <vt:lpwstr/>
  </property>
  <property fmtid="{D5CDD505-2E9C-101B-9397-08002B2CF9AE}" pid="137" name="FSC#COOELAK@1.1001:ObjectAddressees">
    <vt:lpwstr/>
  </property>
  <property fmtid="{D5CDD505-2E9C-101B-9397-08002B2CF9AE}" pid="138" name="FSC#COOSYSTEM@1.1:Container">
    <vt:lpwstr>COO.2103.100.2.9921254</vt:lpwstr>
  </property>
  <property fmtid="{D5CDD505-2E9C-101B-9397-08002B2CF9AE}" pid="139" name="FSC#LOCALSW@2103.100:User_Login_red">
    <vt:lpwstr>avkfrt@TG.CH_x000d_
rafael.fritschi@tg.ch_x000d_
TG\avkfrt</vt:lpwstr>
  </property>
  <property fmtid="{D5CDD505-2E9C-101B-9397-08002B2CF9AE}" pid="140" name="FSC#FSCFOLIO@1.1001:docpropproject">
    <vt:lpwstr/>
  </property>
</Properties>
</file>