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vktro\AppData\Local\Temp\Fabasoft\Work\"/>
    </mc:Choice>
  </mc:AlternateContent>
  <bookViews>
    <workbookView xWindow="120" yWindow="60" windowWidth="15180" windowHeight="9345"/>
  </bookViews>
  <sheets>
    <sheet name="Bildungsausgaben" sheetId="1" r:id="rId1"/>
  </sheets>
  <definedNames>
    <definedName name="_xlnm._FilterDatabase" localSheetId="0" hidden="1">Bildungsausgaben!$A$33:$BE$120</definedName>
    <definedName name="_xlnm.Print_Titles" localSheetId="0">Bildungsausgaben!$28:$33</definedName>
  </definedNames>
  <calcPr calcId="162913"/>
</workbook>
</file>

<file path=xl/calcChain.xml><?xml version="1.0" encoding="utf-8"?>
<calcChain xmlns="http://schemas.openxmlformats.org/spreadsheetml/2006/main">
  <c r="H22" i="1" l="1"/>
  <c r="AY23" i="1" l="1"/>
  <c r="AU23" i="1"/>
  <c r="AQ23" i="1"/>
  <c r="AO23" i="1"/>
  <c r="AM23" i="1"/>
  <c r="AK23" i="1"/>
  <c r="AI23" i="1"/>
  <c r="AG23" i="1"/>
  <c r="AE23" i="1"/>
  <c r="AC23" i="1"/>
  <c r="AA23" i="1"/>
  <c r="Y23" i="1"/>
  <c r="W23" i="1"/>
  <c r="U23" i="1"/>
  <c r="S23" i="1"/>
  <c r="Q23" i="1"/>
  <c r="K23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K22" i="1"/>
  <c r="AY19" i="1" a="1"/>
  <c r="AY19" i="1" s="1"/>
  <c r="AY18" i="1" a="1"/>
  <c r="AY18" i="1" s="1"/>
  <c r="AY17" i="1" a="1"/>
  <c r="AY17" i="1" s="1"/>
  <c r="AU19" i="1" a="1"/>
  <c r="AU19" i="1" s="1"/>
  <c r="AU18" i="1" a="1"/>
  <c r="AU18" i="1" s="1"/>
  <c r="AU17" i="1" a="1"/>
  <c r="AU17" i="1" s="1"/>
  <c r="AQ19" i="1" a="1"/>
  <c r="AQ19" i="1" s="1"/>
  <c r="AQ18" i="1" a="1"/>
  <c r="AQ18" i="1" s="1"/>
  <c r="AQ17" i="1" a="1"/>
  <c r="AQ17" i="1" s="1"/>
  <c r="AO19" i="1" a="1"/>
  <c r="AO19" i="1" s="1"/>
  <c r="AO18" i="1" a="1"/>
  <c r="AO18" i="1" s="1"/>
  <c r="AO17" i="1" a="1"/>
  <c r="AO17" i="1" s="1"/>
  <c r="AM19" i="1" a="1"/>
  <c r="AM19" i="1" s="1"/>
  <c r="AM18" i="1" a="1"/>
  <c r="AM18" i="1" s="1"/>
  <c r="AM17" i="1" a="1"/>
  <c r="AM17" i="1" s="1"/>
  <c r="AK19" i="1" a="1"/>
  <c r="AK19" i="1" s="1"/>
  <c r="AK18" i="1" a="1"/>
  <c r="AK18" i="1" s="1"/>
  <c r="AK17" i="1" a="1"/>
  <c r="AK17" i="1" s="1"/>
  <c r="AI19" i="1" a="1"/>
  <c r="AI19" i="1" s="1"/>
  <c r="AI18" i="1" a="1"/>
  <c r="AI18" i="1" s="1"/>
  <c r="AI17" i="1" a="1"/>
  <c r="AI17" i="1" s="1"/>
  <c r="AG19" i="1" a="1"/>
  <c r="AG19" i="1" s="1"/>
  <c r="AG18" i="1" a="1"/>
  <c r="AG18" i="1" s="1"/>
  <c r="AG17" i="1" a="1"/>
  <c r="AG17" i="1" s="1"/>
  <c r="AE19" i="1" a="1"/>
  <c r="AE19" i="1" s="1"/>
  <c r="AE18" i="1" a="1"/>
  <c r="AE18" i="1" s="1"/>
  <c r="AE17" i="1" a="1"/>
  <c r="AE17" i="1" s="1"/>
  <c r="AC19" i="1" a="1"/>
  <c r="AC19" i="1" s="1"/>
  <c r="AC18" i="1" a="1"/>
  <c r="AC18" i="1" s="1"/>
  <c r="AC17" i="1" a="1"/>
  <c r="AC17" i="1" s="1"/>
  <c r="AA19" i="1" a="1"/>
  <c r="AA19" i="1" s="1"/>
  <c r="AA18" i="1" a="1"/>
  <c r="AA18" i="1" s="1"/>
  <c r="AA17" i="1" a="1"/>
  <c r="AA17" i="1" s="1"/>
  <c r="Y19" i="1" a="1"/>
  <c r="Y19" i="1" s="1"/>
  <c r="Y18" i="1" a="1"/>
  <c r="Y18" i="1" s="1"/>
  <c r="Y17" i="1" a="1"/>
  <c r="Y17" i="1" s="1"/>
  <c r="W19" i="1" a="1"/>
  <c r="W19" i="1" s="1"/>
  <c r="W18" i="1" a="1"/>
  <c r="W18" i="1" s="1"/>
  <c r="W17" i="1" a="1"/>
  <c r="W17" i="1" s="1"/>
  <c r="U19" i="1" a="1"/>
  <c r="U19" i="1" s="1"/>
  <c r="U18" i="1" a="1"/>
  <c r="U18" i="1" s="1"/>
  <c r="U17" i="1" a="1"/>
  <c r="U17" i="1" s="1"/>
  <c r="S19" i="1" a="1"/>
  <c r="S19" i="1" s="1"/>
  <c r="S18" i="1" a="1"/>
  <c r="S18" i="1" s="1"/>
  <c r="S17" i="1" a="1"/>
  <c r="S17" i="1" s="1"/>
  <c r="Q19" i="1" a="1"/>
  <c r="Q19" i="1" s="1"/>
  <c r="Q18" i="1" a="1"/>
  <c r="Q18" i="1" s="1"/>
  <c r="Q17" i="1" a="1"/>
  <c r="Q17" i="1" s="1"/>
  <c r="K19" i="1" a="1"/>
  <c r="K19" i="1" s="1"/>
  <c r="K18" i="1" a="1"/>
  <c r="K18" i="1" s="1"/>
  <c r="K17" i="1" a="1"/>
  <c r="K17" i="1" s="1"/>
  <c r="AY15" i="1" a="1"/>
  <c r="AY15" i="1" s="1"/>
  <c r="AY14" i="1" a="1"/>
  <c r="AY14" i="1" s="1"/>
  <c r="AY13" i="1" a="1"/>
  <c r="AY13" i="1" s="1"/>
  <c r="AU15" i="1" a="1"/>
  <c r="AU15" i="1" s="1"/>
  <c r="AU14" i="1" a="1"/>
  <c r="AU14" i="1" s="1"/>
  <c r="AU13" i="1" a="1"/>
  <c r="AU13" i="1" s="1"/>
  <c r="AQ15" i="1" a="1"/>
  <c r="AQ15" i="1" s="1"/>
  <c r="AQ14" i="1" a="1"/>
  <c r="AQ14" i="1" s="1"/>
  <c r="AQ13" i="1" a="1"/>
  <c r="AQ13" i="1" s="1"/>
  <c r="AO15" i="1" a="1"/>
  <c r="AO15" i="1" s="1"/>
  <c r="AO14" i="1" a="1"/>
  <c r="AO14" i="1" s="1"/>
  <c r="AO13" i="1" a="1"/>
  <c r="AO13" i="1" s="1"/>
  <c r="AM15" i="1" a="1"/>
  <c r="AM15" i="1" s="1"/>
  <c r="AM14" i="1" a="1"/>
  <c r="AM14" i="1" s="1"/>
  <c r="AM13" i="1" a="1"/>
  <c r="AM13" i="1" s="1"/>
  <c r="AK15" i="1" a="1"/>
  <c r="AK15" i="1" s="1"/>
  <c r="AK14" i="1" a="1"/>
  <c r="AK14" i="1" s="1"/>
  <c r="AK13" i="1" a="1"/>
  <c r="AK13" i="1" s="1"/>
  <c r="AI15" i="1" a="1"/>
  <c r="AI15" i="1" s="1"/>
  <c r="AI14" i="1" a="1"/>
  <c r="AI14" i="1" s="1"/>
  <c r="AI13" i="1" a="1"/>
  <c r="AI13" i="1" s="1"/>
  <c r="AG15" i="1" a="1"/>
  <c r="AG15" i="1" s="1"/>
  <c r="AG14" i="1" a="1"/>
  <c r="AG14" i="1" s="1"/>
  <c r="AG13" i="1" a="1"/>
  <c r="AG13" i="1" s="1"/>
  <c r="AE15" i="1" a="1"/>
  <c r="AE15" i="1" s="1"/>
  <c r="AE14" i="1" a="1"/>
  <c r="AE14" i="1" s="1"/>
  <c r="AE13" i="1" a="1"/>
  <c r="AE13" i="1" s="1"/>
  <c r="AC15" i="1" a="1"/>
  <c r="AC15" i="1" s="1"/>
  <c r="AC14" i="1" a="1"/>
  <c r="AC14" i="1" s="1"/>
  <c r="AC13" i="1" a="1"/>
  <c r="AC13" i="1" s="1"/>
  <c r="AA15" i="1" a="1"/>
  <c r="AA15" i="1" s="1"/>
  <c r="AA14" i="1" a="1"/>
  <c r="AA14" i="1" s="1"/>
  <c r="AA13" i="1" a="1"/>
  <c r="AA13" i="1" s="1"/>
  <c r="Y15" i="1" a="1"/>
  <c r="Y15" i="1" s="1"/>
  <c r="Y14" i="1" a="1"/>
  <c r="Y14" i="1" s="1"/>
  <c r="Y13" i="1" a="1"/>
  <c r="Y13" i="1" s="1"/>
  <c r="W15" i="1" a="1"/>
  <c r="W15" i="1" s="1"/>
  <c r="W14" i="1" a="1"/>
  <c r="W14" i="1" s="1"/>
  <c r="W13" i="1" a="1"/>
  <c r="W13" i="1" s="1"/>
  <c r="U15" i="1" a="1"/>
  <c r="U15" i="1" s="1"/>
  <c r="U14" i="1" a="1"/>
  <c r="U14" i="1" s="1"/>
  <c r="U13" i="1" a="1"/>
  <c r="U13" i="1" s="1"/>
  <c r="S15" i="1" a="1"/>
  <c r="S15" i="1" s="1"/>
  <c r="S14" i="1" a="1"/>
  <c r="S14" i="1" s="1"/>
  <c r="S13" i="1" a="1"/>
  <c r="S13" i="1" s="1"/>
  <c r="Q15" i="1" a="1"/>
  <c r="Q15" i="1" s="1"/>
  <c r="Q14" i="1" a="1"/>
  <c r="Q14" i="1" s="1"/>
  <c r="Q13" i="1" a="1"/>
  <c r="Q13" i="1" s="1"/>
  <c r="K15" i="1" a="1"/>
  <c r="K15" i="1" s="1"/>
  <c r="K14" i="1" a="1"/>
  <c r="K14" i="1" s="1"/>
  <c r="K13" i="1" a="1"/>
  <c r="K13" i="1" s="1"/>
  <c r="AY11" i="1"/>
  <c r="AY10" i="1"/>
  <c r="AY9" i="1"/>
  <c r="AY8" i="1"/>
  <c r="AU11" i="1"/>
  <c r="AU10" i="1"/>
  <c r="AU9" i="1"/>
  <c r="AU8" i="1"/>
  <c r="AQ11" i="1"/>
  <c r="AQ10" i="1"/>
  <c r="AQ9" i="1"/>
  <c r="AQ8" i="1"/>
  <c r="AO11" i="1"/>
  <c r="AO10" i="1"/>
  <c r="AO9" i="1"/>
  <c r="AO8" i="1"/>
  <c r="AM11" i="1"/>
  <c r="AM10" i="1"/>
  <c r="AM9" i="1"/>
  <c r="AM8" i="1"/>
  <c r="AK11" i="1"/>
  <c r="AK10" i="1"/>
  <c r="AK9" i="1"/>
  <c r="AK8" i="1"/>
  <c r="AI11" i="1"/>
  <c r="AI10" i="1"/>
  <c r="AI9" i="1"/>
  <c r="AI8" i="1"/>
  <c r="AG11" i="1"/>
  <c r="AG10" i="1"/>
  <c r="AG9" i="1"/>
  <c r="AG8" i="1"/>
  <c r="AE11" i="1"/>
  <c r="AE10" i="1"/>
  <c r="AE9" i="1"/>
  <c r="AE8" i="1"/>
  <c r="AC11" i="1"/>
  <c r="AC10" i="1"/>
  <c r="AC9" i="1"/>
  <c r="AC8" i="1"/>
  <c r="AA11" i="1"/>
  <c r="AA10" i="1"/>
  <c r="AA9" i="1"/>
  <c r="AA8" i="1"/>
  <c r="Y11" i="1"/>
  <c r="Y10" i="1"/>
  <c r="Y9" i="1"/>
  <c r="Y8" i="1"/>
  <c r="W11" i="1"/>
  <c r="W10" i="1"/>
  <c r="W9" i="1"/>
  <c r="W8" i="1"/>
  <c r="U11" i="1"/>
  <c r="U10" i="1"/>
  <c r="U9" i="1"/>
  <c r="U8" i="1"/>
  <c r="Q11" i="1"/>
  <c r="S11" i="1"/>
  <c r="S10" i="1"/>
  <c r="S9" i="1"/>
  <c r="S8" i="1"/>
  <c r="Q10" i="1"/>
  <c r="Q9" i="1"/>
  <c r="Q8" i="1"/>
  <c r="K8" i="1"/>
  <c r="K11" i="1"/>
  <c r="K10" i="1"/>
  <c r="K9" i="1"/>
  <c r="AM6" i="1"/>
  <c r="AK6" i="1"/>
  <c r="AI6" i="1"/>
  <c r="AG6" i="1"/>
  <c r="AE6" i="1"/>
  <c r="AC6" i="1"/>
  <c r="AA6" i="1"/>
  <c r="Y6" i="1"/>
  <c r="W6" i="1"/>
  <c r="U6" i="1"/>
  <c r="S6" i="1"/>
  <c r="Q6" i="1"/>
  <c r="K6" i="1"/>
</calcChain>
</file>

<file path=xl/sharedStrings.xml><?xml version="1.0" encoding="utf-8"?>
<sst xmlns="http://schemas.openxmlformats.org/spreadsheetml/2006/main" count="806" uniqueCount="266">
  <si>
    <t>ID_SG</t>
  </si>
  <si>
    <t>SG_ID_GIS</t>
  </si>
  <si>
    <t>SG_BEZEICHNUNG</t>
  </si>
  <si>
    <t>SG_BEZEICHNUNG_KURZ</t>
  </si>
  <si>
    <t>JAHR</t>
  </si>
  <si>
    <t>PG</t>
  </si>
  <si>
    <t>SGTYP2</t>
  </si>
  <si>
    <t>SGTYP_LANG</t>
  </si>
  <si>
    <t>SGTYP_CODE</t>
  </si>
  <si>
    <t>MODUS</t>
  </si>
  <si>
    <t>SCHUELER</t>
  </si>
  <si>
    <t>EINWOHNER</t>
  </si>
  <si>
    <t>STEUERKRAFT</t>
  </si>
  <si>
    <t>Steuerkraft_Einwohner</t>
  </si>
  <si>
    <t>STEUERFUSS</t>
  </si>
  <si>
    <t>Nettoaufwand</t>
  </si>
  <si>
    <t>Nettoaufwand_Schueler</t>
  </si>
  <si>
    <t>Volksschulaufwand</t>
  </si>
  <si>
    <t>Volksschulaufwand_Schueler</t>
  </si>
  <si>
    <t>Unterrichtsaufwand</t>
  </si>
  <si>
    <t>Unterrichtsaufwand_Schueler</t>
  </si>
  <si>
    <t>Besoldung</t>
  </si>
  <si>
    <t>Besoldung_Schueler</t>
  </si>
  <si>
    <t>Schulmaterial</t>
  </si>
  <si>
    <t>Schulmaterial_Schueler</t>
  </si>
  <si>
    <t>Uebriger Unterrichtsaufwand</t>
  </si>
  <si>
    <t>Uebriger Unterrichtsaufwand_Schueler</t>
  </si>
  <si>
    <t>Verwaltungsaufwand</t>
  </si>
  <si>
    <t>Verwaltungsaufwand_Schueler</t>
  </si>
  <si>
    <t>Gebaeudeaufwand</t>
  </si>
  <si>
    <t>Gebaeudeaufwand_Schueler</t>
  </si>
  <si>
    <t>Abschreibungen</t>
  </si>
  <si>
    <t>Abschreibungen_Schueler</t>
  </si>
  <si>
    <t>Unterhalt</t>
  </si>
  <si>
    <t>Unterhalt_Schueler</t>
  </si>
  <si>
    <t>Zinsen</t>
  </si>
  <si>
    <t>Zinsen_Schueler</t>
  </si>
  <si>
    <t>Uebriger Aufwand</t>
  </si>
  <si>
    <t>Uebriger Aufwand_Schueler</t>
  </si>
  <si>
    <t>FinanzierungAV</t>
  </si>
  <si>
    <t>FinanzierungAV_Schueler</t>
  </si>
  <si>
    <t>Steuern</t>
  </si>
  <si>
    <t>Steuern_Schueler</t>
  </si>
  <si>
    <t>BeitragsleistungenRech</t>
  </si>
  <si>
    <t>BeitragsleistungenRech_Schueler</t>
  </si>
  <si>
    <t>BeitragsleistungenAV</t>
  </si>
  <si>
    <t>BeitragsleistungenAV_Schueler</t>
  </si>
  <si>
    <t>ErfolgRech</t>
  </si>
  <si>
    <t>ErfolgRech_Schueler</t>
  </si>
  <si>
    <t>ErfolgAV</t>
  </si>
  <si>
    <t>ErfolgAV_Schueler</t>
  </si>
  <si>
    <t>KontrolleRech</t>
  </si>
  <si>
    <t>zusAbschr</t>
  </si>
  <si>
    <t>RatingVA</t>
  </si>
  <si>
    <t>HRM2</t>
  </si>
  <si>
    <t>Mittelfluss</t>
  </si>
  <si>
    <t>DATUM</t>
  </si>
  <si>
    <t>Aadorf VSG</t>
  </si>
  <si>
    <t>Aadorf</t>
  </si>
  <si>
    <t/>
  </si>
  <si>
    <t>VSG</t>
  </si>
  <si>
    <t>Volksschulgemeinde</t>
  </si>
  <si>
    <t>3</t>
  </si>
  <si>
    <t>Affeltrangen SSG</t>
  </si>
  <si>
    <t>Affeltrangen</t>
  </si>
  <si>
    <t>SSG</t>
  </si>
  <si>
    <t>Sekundarschulgemeinde</t>
  </si>
  <si>
    <t>Altnau PSG</t>
  </si>
  <si>
    <t>Altnau</t>
  </si>
  <si>
    <t>PSG</t>
  </si>
  <si>
    <t>Primarschulgemeinde</t>
  </si>
  <si>
    <t>2</t>
  </si>
  <si>
    <t>Altnau SSG</t>
  </si>
  <si>
    <t>Amlikon-Holzhäusern PSG</t>
  </si>
  <si>
    <t>Amlikon-Holzhäusern</t>
  </si>
  <si>
    <t>Amriswil-Hefenhofen-Sommeri VSG</t>
  </si>
  <si>
    <t>Amriswil</t>
  </si>
  <si>
    <t>Arbon PSG</t>
  </si>
  <si>
    <t>Arbon</t>
  </si>
  <si>
    <t>Arbon SSG</t>
  </si>
  <si>
    <t>Berg-Birwinken VSG</t>
  </si>
  <si>
    <t>Berg-Birwinken</t>
  </si>
  <si>
    <t>Berlingen PG</t>
  </si>
  <si>
    <t>Berlingen</t>
  </si>
  <si>
    <t>1</t>
  </si>
  <si>
    <t>Bettwiesen PSG</t>
  </si>
  <si>
    <t>Bettwiesen</t>
  </si>
  <si>
    <t>Bichelsee-Balterswil VSG</t>
  </si>
  <si>
    <t>Bichelsee-Balterswil</t>
  </si>
  <si>
    <t>Bischofszell VSG</t>
  </si>
  <si>
    <t>Bischofszell</t>
  </si>
  <si>
    <t>Bottighofen PSG</t>
  </si>
  <si>
    <t>Bottighofen</t>
  </si>
  <si>
    <t>Braunau PSG</t>
  </si>
  <si>
    <t>Braunau</t>
  </si>
  <si>
    <t>Bürglen VSG</t>
  </si>
  <si>
    <t>Bürglen</t>
  </si>
  <si>
    <t>Bussnang-Rothenhausen PSG</t>
  </si>
  <si>
    <t>Bussnang-Rothenhausen</t>
  </si>
  <si>
    <t>Dozwil-Kesswil PSG</t>
  </si>
  <si>
    <t>Dozwil-Kesswil</t>
  </si>
  <si>
    <t>Dozwil-Kesswil-Uttwil SSG</t>
  </si>
  <si>
    <t>Dozwil-Kesswil-Uttwil</t>
  </si>
  <si>
    <t>Egnach VSG</t>
  </si>
  <si>
    <t>Egnach</t>
  </si>
  <si>
    <t>Erlen VSG</t>
  </si>
  <si>
    <t>Erlen</t>
  </si>
  <si>
    <t>Ermatingen PSG</t>
  </si>
  <si>
    <t>Ermatingen</t>
  </si>
  <si>
    <t>Ermatingen SSG</t>
  </si>
  <si>
    <t>Eschenz PSG</t>
  </si>
  <si>
    <t>Eschenz</t>
  </si>
  <si>
    <t>Eschenz SSG</t>
  </si>
  <si>
    <t>Eschlikon VSG</t>
  </si>
  <si>
    <t>Eschlikon</t>
  </si>
  <si>
    <t>Felben-Wellhausen PSG</t>
  </si>
  <si>
    <t>Felben-Wellhausen</t>
  </si>
  <si>
    <t>Fischingen VSG</t>
  </si>
  <si>
    <t>Fischingen</t>
  </si>
  <si>
    <t>Frasnacht PSG</t>
  </si>
  <si>
    <t>Frasnacht</t>
  </si>
  <si>
    <t>Frauenfeld PSG</t>
  </si>
  <si>
    <t>Frauenfeld</t>
  </si>
  <si>
    <t>Frauenfeld SSG</t>
  </si>
  <si>
    <t>Freidorf-Watt PSG</t>
  </si>
  <si>
    <t>Freidorf-Watt</t>
  </si>
  <si>
    <t>Gachnang PSG</t>
  </si>
  <si>
    <t>Gachnang</t>
  </si>
  <si>
    <t>Güttingen PSG</t>
  </si>
  <si>
    <t>Güttingen</t>
  </si>
  <si>
    <t>Halingen SSG</t>
  </si>
  <si>
    <t>Halingen</t>
  </si>
  <si>
    <t>Herdern-Dettighofen PSG</t>
  </si>
  <si>
    <t>Herdern-Dettighofen</t>
  </si>
  <si>
    <t>Homburg PSG</t>
  </si>
  <si>
    <t>Homburg</t>
  </si>
  <si>
    <t>Horn VSG</t>
  </si>
  <si>
    <t>Horn</t>
  </si>
  <si>
    <t>Hüttlingen PSG</t>
  </si>
  <si>
    <t>Hüttlingen</t>
  </si>
  <si>
    <t>Hüttwilen PSG</t>
  </si>
  <si>
    <t>Hüttwilen</t>
  </si>
  <si>
    <t>Hüttwilen SSG</t>
  </si>
  <si>
    <t>Kemmental VSG</t>
  </si>
  <si>
    <t>Kemmental</t>
  </si>
  <si>
    <t>Kreuzlingen PSG</t>
  </si>
  <si>
    <t>Kreuzlingen</t>
  </si>
  <si>
    <t>Kreuzlingen SSG</t>
  </si>
  <si>
    <t>Langrickenbach PSG</t>
  </si>
  <si>
    <t>Langrickenbach</t>
  </si>
  <si>
    <t>Lauchetal PSG</t>
  </si>
  <si>
    <t>Lauchetal</t>
  </si>
  <si>
    <t>Lommis PSG</t>
  </si>
  <si>
    <t>Lommis</t>
  </si>
  <si>
    <t>Mammern PG</t>
  </si>
  <si>
    <t>Mammern</t>
  </si>
  <si>
    <t>Märstetten PSG</t>
  </si>
  <si>
    <t>Märstetten</t>
  </si>
  <si>
    <t>Matzingen PSG</t>
  </si>
  <si>
    <t>Matzingen</t>
  </si>
  <si>
    <t>Müllheim PSG</t>
  </si>
  <si>
    <t>Müllheim</t>
  </si>
  <si>
    <t>Müllheim SSG</t>
  </si>
  <si>
    <t>Münchwilen VSG</t>
  </si>
  <si>
    <t>Münchwilen</t>
  </si>
  <si>
    <t>Münsterlingen PSG</t>
  </si>
  <si>
    <t>Münsterlingen</t>
  </si>
  <si>
    <t>Neunforn VSG</t>
  </si>
  <si>
    <t>Neunforn</t>
  </si>
  <si>
    <t>Nollen VSG</t>
  </si>
  <si>
    <t>Nollen</t>
  </si>
  <si>
    <t>Nussbaumen PSG</t>
  </si>
  <si>
    <t>Nussbaumen</t>
  </si>
  <si>
    <t>Oberhofen-Lengwil PSG</t>
  </si>
  <si>
    <t>Oberhofen-Lengwil</t>
  </si>
  <si>
    <t>Ottoberg PSG</t>
  </si>
  <si>
    <t>Ottoberg</t>
  </si>
  <si>
    <t>Pfyn PSG</t>
  </si>
  <si>
    <t>Pfyn</t>
  </si>
  <si>
    <t>Regio Märwil PSG</t>
  </si>
  <si>
    <t>Regio Märwil</t>
  </si>
  <si>
    <t>Region Diessenhofen VSG</t>
  </si>
  <si>
    <t>Region Diessenhofen</t>
  </si>
  <si>
    <t>Region Sulgen VSG</t>
  </si>
  <si>
    <t>Region Sulgen</t>
  </si>
  <si>
    <t>Rickenbach PSG</t>
  </si>
  <si>
    <t>Rickenbach</t>
  </si>
  <si>
    <t>Rickenbach-Wilen SSG</t>
  </si>
  <si>
    <t>Rickenbach-Wilen</t>
  </si>
  <si>
    <t>Roggwil PSG</t>
  </si>
  <si>
    <t>Roggwil</t>
  </si>
  <si>
    <t>Romanshorn PSG</t>
  </si>
  <si>
    <t>Romanshorn</t>
  </si>
  <si>
    <t>Romanshorn-Salmsach SSG</t>
  </si>
  <si>
    <t>Romanshorn-Salmsach</t>
  </si>
  <si>
    <t>Salenstein PG</t>
  </si>
  <si>
    <t>Salenstein</t>
  </si>
  <si>
    <t>Salmsach PG</t>
  </si>
  <si>
    <t>Salmsach</t>
  </si>
  <si>
    <t>Sirnach PG</t>
  </si>
  <si>
    <t>Sirnach</t>
  </si>
  <si>
    <t>Stachen PSG</t>
  </si>
  <si>
    <t>Stachen</t>
  </si>
  <si>
    <t>Steckborn PSG</t>
  </si>
  <si>
    <t>Steckborn</t>
  </si>
  <si>
    <t>Steckborn SSG</t>
  </si>
  <si>
    <t>Stettfurt PSG</t>
  </si>
  <si>
    <t>Stettfurt</t>
  </si>
  <si>
    <t>Tägerwilen VSG</t>
  </si>
  <si>
    <t>Tägerwilen</t>
  </si>
  <si>
    <t>Thundorf PSG</t>
  </si>
  <si>
    <t>Thundorf</t>
  </si>
  <si>
    <t>Tobel-Tägerschen PG</t>
  </si>
  <si>
    <t>Tobel-Tägerschen</t>
  </si>
  <si>
    <t>Uesslingen-Buch PSG</t>
  </si>
  <si>
    <t>Uesslingen-Buch</t>
  </si>
  <si>
    <t>Uttwil PSG</t>
  </si>
  <si>
    <t>Uttwil</t>
  </si>
  <si>
    <t>Wagenhausen-Kaltenbach PSG</t>
  </si>
  <si>
    <t>Wagenhausen-Kaltenbach</t>
  </si>
  <si>
    <t>Wängi VSG</t>
  </si>
  <si>
    <t>Wängi</t>
  </si>
  <si>
    <t>Warth-Weiningen PSG</t>
  </si>
  <si>
    <t>Warth-Weiningen</t>
  </si>
  <si>
    <t>Weinfelden PSG</t>
  </si>
  <si>
    <t>Weinfelden</t>
  </si>
  <si>
    <t>Weinfelden SSG</t>
  </si>
  <si>
    <t>Wigoltingen VSG</t>
  </si>
  <si>
    <t>Wigoltingen</t>
  </si>
  <si>
    <t>Wilen bei Wil PSG</t>
  </si>
  <si>
    <t>Wilen bei Wil</t>
  </si>
  <si>
    <t>in Franken pro Schülerin und Schüler</t>
  </si>
  <si>
    <t>Schulgemeinde</t>
  </si>
  <si>
    <t>Schultyp</t>
  </si>
  <si>
    <t>Schüler</t>
  </si>
  <si>
    <t>Total</t>
  </si>
  <si>
    <t>Übriges</t>
  </si>
  <si>
    <t>Gebäudeaufwand Verwaltungsvermögen</t>
  </si>
  <si>
    <t>Finanzierung</t>
  </si>
  <si>
    <t>Summe</t>
  </si>
  <si>
    <t>Mittelwerte</t>
  </si>
  <si>
    <t>Total TG</t>
  </si>
  <si>
    <t>Höchstwerte</t>
  </si>
  <si>
    <t>Minimalwerte</t>
  </si>
  <si>
    <t>Total TG (absolut)</t>
  </si>
  <si>
    <t>Netto-</t>
  </si>
  <si>
    <t>aufwand</t>
  </si>
  <si>
    <t>Verwaltungs-</t>
  </si>
  <si>
    <t>übriger</t>
  </si>
  <si>
    <t>Ertrag</t>
  </si>
  <si>
    <t xml:space="preserve">Aufwand / </t>
  </si>
  <si>
    <t xml:space="preserve">Staatsbeitrag / </t>
  </si>
  <si>
    <t xml:space="preserve">Abschöpfung </t>
  </si>
  <si>
    <t>periodisch</t>
  </si>
  <si>
    <t>Erfolg</t>
  </si>
  <si>
    <t>Lehrer-</t>
  </si>
  <si>
    <t>besoldungen</t>
  </si>
  <si>
    <t>Schul-</t>
  </si>
  <si>
    <t>material</t>
  </si>
  <si>
    <t>Abschrei-</t>
  </si>
  <si>
    <t>bungen</t>
  </si>
  <si>
    <t>Summe und Mittelwert pro Filter</t>
  </si>
  <si>
    <t>Summe Gesamtkosten</t>
  </si>
  <si>
    <t>Mittelwert Kosten pro Schülerin und Schüler</t>
  </si>
  <si>
    <t>2023</t>
  </si>
  <si>
    <t>Bildungsausgaben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</si>
</sst>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"/>
  </numFmts>
  <fonts count="10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ck">
        <color theme="0"/>
      </left>
      <right style="thick">
        <color theme="0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n">
        <color indexed="8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theme="0"/>
      </right>
      <top style="thin">
        <color indexed="8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n">
        <color auto="1"/>
      </top>
      <bottom style="thin">
        <color auto="1"/>
      </bottom>
      <diagonal/>
    </border>
    <border>
      <left style="thick">
        <color theme="0"/>
      </left>
      <right/>
      <top/>
      <bottom style="thin">
        <color indexed="8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 style="thick">
        <color theme="0"/>
      </left>
      <right/>
      <top/>
      <bottom style="thin">
        <color auto="1"/>
      </bottom>
      <diagonal/>
    </border>
    <border>
      <left style="thick">
        <color theme="0"/>
      </left>
      <right/>
      <top style="thin">
        <color indexed="8"/>
      </top>
      <bottom style="thin">
        <color indexed="8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/>
    <xf numFmtId="3" fontId="3" fillId="0" borderId="1" xfId="1" applyNumberFormat="1" applyFont="1" applyFill="1" applyBorder="1" applyAlignment="1">
      <alignment horizontal="right"/>
    </xf>
    <xf numFmtId="0" fontId="3" fillId="0" borderId="1" xfId="1" applyFont="1" applyBorder="1" applyAlignment="1"/>
    <xf numFmtId="0" fontId="3" fillId="2" borderId="3" xfId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4" borderId="5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4" fillId="5" borderId="5" xfId="0" applyFont="1" applyFill="1" applyBorder="1"/>
    <xf numFmtId="0" fontId="7" fillId="3" borderId="5" xfId="0" applyFont="1" applyFill="1" applyBorder="1"/>
    <xf numFmtId="0" fontId="3" fillId="2" borderId="13" xfId="1" applyFont="1" applyFill="1" applyBorder="1" applyAlignment="1">
      <alignment horizontal="center"/>
    </xf>
    <xf numFmtId="0" fontId="4" fillId="3" borderId="14" xfId="0" applyFont="1" applyFill="1" applyBorder="1"/>
    <xf numFmtId="0" fontId="2" fillId="3" borderId="10" xfId="0" applyFont="1" applyFill="1" applyBorder="1"/>
    <xf numFmtId="0" fontId="2" fillId="3" borderId="15" xfId="0" applyFont="1" applyFill="1" applyBorder="1"/>
    <xf numFmtId="164" fontId="3" fillId="0" borderId="16" xfId="1" applyNumberFormat="1" applyFont="1" applyFill="1" applyBorder="1" applyAlignment="1">
      <alignment horizontal="right"/>
    </xf>
    <xf numFmtId="0" fontId="2" fillId="0" borderId="0" xfId="0" applyFont="1" applyFill="1" applyBorder="1"/>
    <xf numFmtId="0" fontId="4" fillId="0" borderId="0" xfId="0" applyFont="1" applyFill="1" applyBorder="1"/>
    <xf numFmtId="0" fontId="2" fillId="3" borderId="2" xfId="0" applyFont="1" applyFill="1" applyBorder="1"/>
    <xf numFmtId="3" fontId="2" fillId="3" borderId="2" xfId="0" applyNumberFormat="1" applyFont="1" applyFill="1" applyBorder="1"/>
    <xf numFmtId="3" fontId="2" fillId="3" borderId="12" xfId="0" applyNumberFormat="1" applyFont="1" applyFill="1" applyBorder="1"/>
    <xf numFmtId="14" fontId="6" fillId="0" borderId="0" xfId="0" applyNumberFormat="1" applyFont="1" applyAlignment="1">
      <alignment horizontal="left"/>
    </xf>
    <xf numFmtId="0" fontId="7" fillId="3" borderId="6" xfId="0" applyFont="1" applyFill="1" applyBorder="1"/>
    <xf numFmtId="0" fontId="8" fillId="0" borderId="1" xfId="1" applyFont="1" applyFill="1" applyBorder="1" applyAlignment="1"/>
    <xf numFmtId="0" fontId="2" fillId="5" borderId="2" xfId="0" applyFont="1" applyFill="1" applyBorder="1"/>
    <xf numFmtId="3" fontId="2" fillId="5" borderId="2" xfId="0" applyNumberFormat="1" applyFont="1" applyFill="1" applyBorder="1"/>
    <xf numFmtId="3" fontId="2" fillId="5" borderId="12" xfId="0" applyNumberFormat="1" applyFont="1" applyFill="1" applyBorder="1"/>
    <xf numFmtId="0" fontId="2" fillId="5" borderId="12" xfId="0" applyFont="1" applyFill="1" applyBorder="1"/>
    <xf numFmtId="0" fontId="2" fillId="5" borderId="17" xfId="0" applyFont="1" applyFill="1" applyBorder="1" applyAlignment="1">
      <alignment horizontal="right"/>
    </xf>
    <xf numFmtId="0" fontId="2" fillId="0" borderId="0" xfId="0" applyFont="1" applyBorder="1"/>
    <xf numFmtId="0" fontId="2" fillId="3" borderId="12" xfId="0" applyFont="1" applyFill="1" applyBorder="1"/>
    <xf numFmtId="0" fontId="2" fillId="3" borderId="17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6" borderId="2" xfId="0" applyFont="1" applyFill="1" applyBorder="1"/>
    <xf numFmtId="0" fontId="6" fillId="6" borderId="12" xfId="0" applyFont="1" applyFill="1" applyBorder="1" applyAlignment="1">
      <alignment horizontal="right"/>
    </xf>
    <xf numFmtId="0" fontId="6" fillId="6" borderId="17" xfId="0" applyFont="1" applyFill="1" applyBorder="1"/>
    <xf numFmtId="3" fontId="6" fillId="6" borderId="2" xfId="0" applyNumberFormat="1" applyFont="1" applyFill="1" applyBorder="1"/>
    <xf numFmtId="3" fontId="6" fillId="6" borderId="12" xfId="0" applyNumberFormat="1" applyFont="1" applyFill="1" applyBorder="1"/>
    <xf numFmtId="0" fontId="6" fillId="6" borderId="17" xfId="0" applyFont="1" applyFill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9" fillId="0" borderId="0" xfId="0" applyFont="1"/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6" fillId="0" borderId="0" xfId="0" applyFont="1" applyFill="1" applyBorder="1"/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20"/>
  <sheetViews>
    <sheetView showGridLines="0" tabSelected="1" topLeftCell="C1" workbookViewId="0">
      <selection activeCell="C4" sqref="C4"/>
    </sheetView>
  </sheetViews>
  <sheetFormatPr baseColWidth="10" defaultRowHeight="12.75" outlineLevelRow="1" outlineLevelCol="1" x14ac:dyDescent="0.2"/>
  <cols>
    <col min="1" max="1" width="6.42578125" style="1" hidden="1" customWidth="1" outlineLevel="1"/>
    <col min="2" max="2" width="10.5703125" style="1" hidden="1" customWidth="1" outlineLevel="1"/>
    <col min="3" max="3" width="31.28515625" style="1" customWidth="1" collapsed="1"/>
    <col min="4" max="4" width="24" style="1" hidden="1" customWidth="1" outlineLevel="1"/>
    <col min="5" max="5" width="5.7109375" style="1" hidden="1" customWidth="1" outlineLevel="1"/>
    <col min="6" max="6" width="3.7109375" style="1" hidden="1" customWidth="1" outlineLevel="1"/>
    <col min="7" max="7" width="8.7109375" style="1" customWidth="1" collapsed="1"/>
    <col min="8" max="8" width="19.42578125" style="1" customWidth="1"/>
    <col min="9" max="9" width="13.5703125" style="1" hidden="1" customWidth="1" outlineLevel="1"/>
    <col min="10" max="10" width="7.85546875" style="1" hidden="1" customWidth="1" outlineLevel="1"/>
    <col min="11" max="11" width="11" style="1" bestFit="1" customWidth="1" collapsed="1"/>
    <col min="12" max="12" width="12.42578125" style="1" hidden="1" customWidth="1" outlineLevel="1"/>
    <col min="13" max="13" width="14.42578125" style="1" hidden="1" customWidth="1" outlineLevel="1"/>
    <col min="14" max="14" width="19.7109375" style="1" hidden="1" customWidth="1" outlineLevel="1"/>
    <col min="15" max="15" width="13.42578125" style="1" hidden="1" customWidth="1" outlineLevel="1"/>
    <col min="16" max="16" width="12.140625" style="1" hidden="1" customWidth="1" outlineLevel="1" collapsed="1"/>
    <col min="17" max="17" width="11.7109375" style="1" customWidth="1" collapsed="1"/>
    <col min="18" max="18" width="17" style="1" hidden="1" customWidth="1" outlineLevel="1"/>
    <col min="19" max="19" width="11.7109375" style="1" customWidth="1" collapsed="1"/>
    <col min="20" max="20" width="11.7109375" style="1" hidden="1" customWidth="1" outlineLevel="1"/>
    <col min="21" max="21" width="11.7109375" style="1" customWidth="1" collapsed="1"/>
    <col min="22" max="22" width="11.7109375" style="1" hidden="1" customWidth="1" outlineLevel="1"/>
    <col min="23" max="23" width="11.7109375" style="1" customWidth="1" collapsed="1"/>
    <col min="24" max="24" width="11.7109375" style="1" hidden="1" customWidth="1" outlineLevel="1"/>
    <col min="25" max="25" width="11.7109375" style="1" customWidth="1" collapsed="1"/>
    <col min="26" max="26" width="11.7109375" style="1" hidden="1" customWidth="1" outlineLevel="1"/>
    <col min="27" max="27" width="11.7109375" style="1" customWidth="1" collapsed="1"/>
    <col min="28" max="28" width="11.7109375" style="1" hidden="1" customWidth="1" outlineLevel="1"/>
    <col min="29" max="29" width="12.85546875" style="1" customWidth="1" collapsed="1"/>
    <col min="30" max="30" width="11.7109375" style="1" hidden="1" customWidth="1" outlineLevel="1"/>
    <col min="31" max="31" width="11.7109375" style="1" customWidth="1" collapsed="1"/>
    <col min="32" max="32" width="11.7109375" style="1" hidden="1" customWidth="1" outlineLevel="1"/>
    <col min="33" max="33" width="11.7109375" style="1" customWidth="1" collapsed="1"/>
    <col min="34" max="34" width="11.7109375" style="1" hidden="1" customWidth="1" outlineLevel="1"/>
    <col min="35" max="35" width="11.7109375" style="1" customWidth="1" collapsed="1"/>
    <col min="36" max="36" width="11.7109375" style="1" hidden="1" customWidth="1" outlineLevel="1"/>
    <col min="37" max="37" width="11.7109375" style="1" customWidth="1" collapsed="1"/>
    <col min="38" max="38" width="11.7109375" style="1" hidden="1" customWidth="1" outlineLevel="1"/>
    <col min="39" max="39" width="11.7109375" style="1" customWidth="1" collapsed="1"/>
    <col min="40" max="40" width="11.7109375" style="1" hidden="1" customWidth="1" outlineLevel="1"/>
    <col min="41" max="41" width="11.7109375" style="1" customWidth="1" collapsed="1"/>
    <col min="42" max="42" width="11.7109375" style="1" hidden="1" customWidth="1" outlineLevel="1"/>
    <col min="43" max="43" width="11.7109375" style="1" customWidth="1" collapsed="1"/>
    <col min="44" max="46" width="11.7109375" style="1" hidden="1" customWidth="1" outlineLevel="1"/>
    <col min="47" max="47" width="13.42578125" style="1" customWidth="1" collapsed="1"/>
    <col min="48" max="48" width="11.7109375" style="1" hidden="1" customWidth="1" outlineLevel="1"/>
    <col min="49" max="49" width="11.7109375" style="1" hidden="1" customWidth="1" outlineLevel="1" collapsed="1"/>
    <col min="50" max="50" width="8.85546875" style="1" hidden="1" customWidth="1" outlineLevel="1"/>
    <col min="51" max="51" width="11.7109375" style="1" customWidth="1" collapsed="1"/>
    <col min="52" max="52" width="12.5703125" style="1" hidden="1" customWidth="1" outlineLevel="1"/>
    <col min="53" max="53" width="9.85546875" style="1" hidden="1" customWidth="1" outlineLevel="1"/>
    <col min="54" max="54" width="8.85546875" style="1" hidden="1" customWidth="1" outlineLevel="1"/>
    <col min="55" max="55" width="6.140625" style="1" hidden="1" customWidth="1" outlineLevel="1"/>
    <col min="56" max="57" width="9.42578125" style="1" hidden="1" customWidth="1" outlineLevel="1"/>
    <col min="58" max="58" width="11.42578125" style="25" collapsed="1"/>
    <col min="59" max="16384" width="11.42578125" style="25"/>
  </cols>
  <sheetData>
    <row r="1" spans="1:57" ht="23.25" x14ac:dyDescent="0.35">
      <c r="C1" s="2" t="s">
        <v>265</v>
      </c>
    </row>
    <row r="2" spans="1:57" x14ac:dyDescent="0.2">
      <c r="C2" s="1" t="s">
        <v>231</v>
      </c>
    </row>
    <row r="3" spans="1:57" x14ac:dyDescent="0.2">
      <c r="C3" s="30">
        <v>45616</v>
      </c>
    </row>
    <row r="6" spans="1:57" x14ac:dyDescent="0.2">
      <c r="A6" s="33"/>
      <c r="B6" s="33"/>
      <c r="C6" s="33" t="s">
        <v>239</v>
      </c>
      <c r="D6" s="33"/>
      <c r="E6" s="33"/>
      <c r="F6" s="33"/>
      <c r="G6" s="36"/>
      <c r="H6" s="37" t="s">
        <v>244</v>
      </c>
      <c r="I6" s="33"/>
      <c r="J6" s="33"/>
      <c r="K6" s="34">
        <f>SUM(K34:K1048576)</f>
        <v>32084.5</v>
      </c>
      <c r="L6" s="34"/>
      <c r="M6" s="34"/>
      <c r="N6" s="34"/>
      <c r="O6" s="34"/>
      <c r="P6" s="34"/>
      <c r="Q6" s="34">
        <f>SUM(P34:P1048576)</f>
        <v>599471770.18999982</v>
      </c>
      <c r="R6" s="34"/>
      <c r="S6" s="34">
        <f>SUM(R34:R1048576)</f>
        <v>614728967.43000007</v>
      </c>
      <c r="T6" s="34"/>
      <c r="U6" s="34">
        <f>SUM(T34:T1048576)</f>
        <v>416698001.71999997</v>
      </c>
      <c r="V6" s="34"/>
      <c r="W6" s="34">
        <f>SUM(V34:V1048576)</f>
        <v>365899264.71999985</v>
      </c>
      <c r="X6" s="34"/>
      <c r="Y6" s="34">
        <f>SUM(X34:X1048576)</f>
        <v>14138072.239999998</v>
      </c>
      <c r="Z6" s="34"/>
      <c r="AA6" s="34">
        <f>SUM(Z34:Z1048576)</f>
        <v>36660664.760000005</v>
      </c>
      <c r="AB6" s="34"/>
      <c r="AC6" s="34">
        <f>SUM(AB34:AB1048576)</f>
        <v>65742933.930000015</v>
      </c>
      <c r="AD6" s="34"/>
      <c r="AE6" s="34">
        <f>SUM(AD34:AD1048576)</f>
        <v>132288031.77999997</v>
      </c>
      <c r="AF6" s="34"/>
      <c r="AG6" s="34">
        <f>SUM(AF34:AF1048576)</f>
        <v>50620003.520000003</v>
      </c>
      <c r="AH6" s="34"/>
      <c r="AI6" s="34">
        <f>SUM(AH34:AH1048576)</f>
        <v>77337475.900000006</v>
      </c>
      <c r="AJ6" s="34"/>
      <c r="AK6" s="34">
        <f>SUM(AJ34:AJ1048576)</f>
        <v>4330552.3599999994</v>
      </c>
      <c r="AL6" s="34"/>
      <c r="AM6" s="34">
        <f>SUM(AL34:AL1048576)</f>
        <v>-15257197.24</v>
      </c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5"/>
    </row>
    <row r="7" spans="1:57" x14ac:dyDescent="0.2">
      <c r="G7" s="38"/>
      <c r="H7" s="38"/>
    </row>
    <row r="8" spans="1:57" x14ac:dyDescent="0.2">
      <c r="A8" s="27"/>
      <c r="B8" s="27"/>
      <c r="C8" s="8" t="s">
        <v>240</v>
      </c>
      <c r="D8" s="27"/>
      <c r="E8" s="27"/>
      <c r="F8" s="27"/>
      <c r="G8" s="39"/>
      <c r="H8" s="40" t="s">
        <v>69</v>
      </c>
      <c r="I8" s="27"/>
      <c r="J8" s="27"/>
      <c r="K8" s="28">
        <f>AVERAGEIF($G$34:$G$1048576,$H8,K$34:K$1048576)</f>
        <v>269.43137254901961</v>
      </c>
      <c r="L8" s="28"/>
      <c r="M8" s="28"/>
      <c r="N8" s="28"/>
      <c r="O8" s="28"/>
      <c r="P8" s="28"/>
      <c r="Q8" s="28">
        <f>SUMIF($G$34:$G$1048576,$H8,P$34:P$1048576)/SUMIF($G$34:$G$1048576,$H8,$K$34:$K$1048576)</f>
        <v>17198.302995415179</v>
      </c>
      <c r="R8" s="28"/>
      <c r="S8" s="28">
        <f>SUMIF($G$34:$G$1048576,$H8,R$34:R$1048576)/SUMIF($G$34:$G$1048576,$H8,$K$34:$K$1048576)</f>
        <v>17497.997338621644</v>
      </c>
      <c r="T8" s="28"/>
      <c r="U8" s="28">
        <f>SUMIF($G$34:$G$1048576,$H8,T$34:T$1048576)/SUMIF($G$34:$G$1048576,$H8,$K$34:$K$1048576)</f>
        <v>11695.817845862744</v>
      </c>
      <c r="V8" s="28"/>
      <c r="W8" s="28">
        <f>SUMIF($G$34:$G$1048576,$H8,V$34:V$1048576)/SUMIF($G$34:$G$1048576,$H8,$K$34:$K$1048576)</f>
        <v>10366.048449894477</v>
      </c>
      <c r="X8" s="28"/>
      <c r="Y8" s="28">
        <f>SUMIF($G$34:$G$1048576,$H8,X$34:X$1048576)/SUMIF($G$34:$G$1048576,$H8,$K$34:$K$1048576)</f>
        <v>350.15640346408549</v>
      </c>
      <c r="Z8" s="28"/>
      <c r="AA8" s="28">
        <f>SUMIF($G$34:$G$1048576,$H8,Z$34:Z$1048576)/SUMIF($G$34:$G$1048576,$H8,$K$34:$K$1048576)</f>
        <v>979.61299250418438</v>
      </c>
      <c r="AB8" s="28"/>
      <c r="AC8" s="28">
        <f>SUMIF($G$34:$G$1048576,$H8,AB$34:AB$1048576)/SUMIF($G$34:$G$1048576,$H8,$K$34:$K$1048576)</f>
        <v>1929.6848082381186</v>
      </c>
      <c r="AD8" s="28"/>
      <c r="AE8" s="28">
        <f>SUMIF($G$34:$G$1048576,$H8,AD$34:AD$1048576)/SUMIF($G$34:$G$1048576,$H8,$K$34:$K$1048576)</f>
        <v>3872.494684520776</v>
      </c>
      <c r="AF8" s="28"/>
      <c r="AG8" s="28">
        <f>SUMIF($G$34:$G$1048576,$H8,AF$34:AF$1048576)/SUMIF($G$34:$G$1048576,$H8,$K$34:$K$1048576)</f>
        <v>1589.7073226111634</v>
      </c>
      <c r="AH8" s="28"/>
      <c r="AI8" s="28">
        <f>SUMIF($G$34:$G$1048576,$H8,AH$34:AH$1048576)/SUMIF($G$34:$G$1048576,$H8,$K$34:$K$1048576)</f>
        <v>2137.8034327923733</v>
      </c>
      <c r="AJ8" s="28"/>
      <c r="AK8" s="28">
        <f>SUMIF($G$34:$G$1048576,$H8,AJ$34:AJ$1048576)/SUMIF($G$34:$G$1048576,$H8,$K$34:$K$1048576)</f>
        <v>144.98392911724039</v>
      </c>
      <c r="AL8" s="28"/>
      <c r="AM8" s="28">
        <f>SUMIF($G$34:$G$1048576,$H8,AL$34:AL$1048576)/SUMIF($G$34:$G$1048576,$H8,$K$34:$K$1048576)</f>
        <v>-299.69434320646258</v>
      </c>
      <c r="AN8" s="28"/>
      <c r="AO8" s="28">
        <f>SUMIF($G$34:$G$1048576,$H8,AN$34:AN$1048576)/SUMIF($G$34:$G$1048576,$H8,$K$34:$K$1048576)</f>
        <v>17027.627775998837</v>
      </c>
      <c r="AP8" s="28"/>
      <c r="AQ8" s="28">
        <f>SUMIF($G$34:$G$1048576,$H8,AP$34:AP$1048576)/SUMIF($G$34:$G$1048576,$H8,$K$34:$K$1048576)</f>
        <v>16950.14644276254</v>
      </c>
      <c r="AR8" s="28"/>
      <c r="AS8" s="28"/>
      <c r="AT8" s="28"/>
      <c r="AU8" s="28">
        <f>SUMIF($G$34:$G$1048576,$H8,AT$34:AT$1048576)/SUMIF($G$34:$G$1048576,$H8,$K$34:$K$1048576)</f>
        <v>77.481333236300131</v>
      </c>
      <c r="AV8" s="28"/>
      <c r="AW8" s="28"/>
      <c r="AX8" s="28"/>
      <c r="AY8" s="28">
        <f>SUMIF($G$34:$G$1048576,$H8,AX$34:AX$1048576)/SUMIF($G$34:$G$1048576,$H8,$K$34:$K$1048576)</f>
        <v>-170.67521941634567</v>
      </c>
      <c r="AZ8" s="28"/>
      <c r="BA8" s="28"/>
      <c r="BB8" s="28"/>
      <c r="BC8" s="28"/>
      <c r="BD8" s="28"/>
      <c r="BE8" s="29"/>
    </row>
    <row r="9" spans="1:57" x14ac:dyDescent="0.2">
      <c r="A9" s="27"/>
      <c r="B9" s="27"/>
      <c r="C9" s="9"/>
      <c r="D9" s="27"/>
      <c r="E9" s="27"/>
      <c r="F9" s="27"/>
      <c r="G9" s="39"/>
      <c r="H9" s="40" t="s">
        <v>65</v>
      </c>
      <c r="I9" s="27"/>
      <c r="J9" s="27"/>
      <c r="K9" s="28">
        <f>AVERAGEIF($G$34:$G$1048576,$H9,K$34:K$1048576)</f>
        <v>298.7</v>
      </c>
      <c r="L9" s="28"/>
      <c r="M9" s="28"/>
      <c r="N9" s="28"/>
      <c r="O9" s="28"/>
      <c r="P9" s="28"/>
      <c r="Q9" s="28">
        <f>SUMIF($G$34:$G$1048576,$H9,P$34:P$1048576)/SUMIF($G$34:$G$1048576,$H9,$K$34:$K$1048576)</f>
        <v>24279.71379979913</v>
      </c>
      <c r="R9" s="28"/>
      <c r="S9" s="28">
        <f>SUMIF($G$34:$G$1048576,$H9,R$34:R$1048576)/SUMIF($G$34:$G$1048576,$H9,$K$34:$K$1048576)</f>
        <v>24565.125494922442</v>
      </c>
      <c r="T9" s="28"/>
      <c r="U9" s="28">
        <f>SUMIF($G$34:$G$1048576,$H9,T$34:T$1048576)/SUMIF($G$34:$G$1048576,$H9,$K$34:$K$1048576)</f>
        <v>16540.150858163153</v>
      </c>
      <c r="V9" s="28"/>
      <c r="W9" s="28">
        <f>SUMIF($G$34:$G$1048576,$H9,V$34:V$1048576)/SUMIF($G$34:$G$1048576,$H9,$K$34:$K$1048576)</f>
        <v>14223.219046981363</v>
      </c>
      <c r="X9" s="28"/>
      <c r="Y9" s="28">
        <f>SUMIF($G$34:$G$1048576,$H9,X$34:X$1048576)/SUMIF($G$34:$G$1048576,$H9,$K$34:$K$1048576)</f>
        <v>663.49403637986836</v>
      </c>
      <c r="Z9" s="28"/>
      <c r="AA9" s="28">
        <f>SUMIF($G$34:$G$1048576,$H9,Z$34:Z$1048576)/SUMIF($G$34:$G$1048576,$H9,$K$34:$K$1048576)</f>
        <v>1653.4377748019197</v>
      </c>
      <c r="AB9" s="28"/>
      <c r="AC9" s="28">
        <f>SUMIF($G$34:$G$1048576,$H9,AB$34:AB$1048576)/SUMIF($G$34:$G$1048576,$H9,$K$34:$K$1048576)</f>
        <v>2751.4007164378982</v>
      </c>
      <c r="AD9" s="28"/>
      <c r="AE9" s="28">
        <f>SUMIF($G$34:$G$1048576,$H9,AD$34:AD$1048576)/SUMIF($G$34:$G$1048576,$H9,$K$34:$K$1048576)</f>
        <v>5273.5739203213934</v>
      </c>
      <c r="AF9" s="28"/>
      <c r="AG9" s="28">
        <f>SUMIF($G$34:$G$1048576,$H9,AF$34:AF$1048576)/SUMIF($G$34:$G$1048576,$H9,$K$34:$K$1048576)</f>
        <v>2046.9068541457427</v>
      </c>
      <c r="AH9" s="28"/>
      <c r="AI9" s="28">
        <f>SUMIF($G$34:$G$1048576,$H9,AH$34:AH$1048576)/SUMIF($G$34:$G$1048576,$H9,$K$34:$K$1048576)</f>
        <v>3079.4691128222294</v>
      </c>
      <c r="AJ9" s="28"/>
      <c r="AK9" s="28">
        <f>SUMIF($G$34:$G$1048576,$H9,AJ$34:AJ$1048576)/SUMIF($G$34:$G$1048576,$H9,$K$34:$K$1048576)</f>
        <v>147.19795335342039</v>
      </c>
      <c r="AL9" s="28"/>
      <c r="AM9" s="28">
        <f>SUMIF($G$34:$G$1048576,$H9,AL$34:AL$1048576)/SUMIF($G$34:$G$1048576,$H9,$K$34:$K$1048576)</f>
        <v>-285.41169512331214</v>
      </c>
      <c r="AN9" s="28"/>
      <c r="AO9" s="28">
        <f>SUMIF($G$34:$G$1048576,$H9,AN$34:AN$1048576)/SUMIF($G$34:$G$1048576,$H9,$K$34:$K$1048576)</f>
        <v>24107.156123200541</v>
      </c>
      <c r="AP9" s="28"/>
      <c r="AQ9" s="28">
        <f>SUMIF($G$34:$G$1048576,$H9,AP$34:AP$1048576)/SUMIF($G$34:$G$1048576,$H9,$K$34:$K$1048576)</f>
        <v>24386.464459323739</v>
      </c>
      <c r="AR9" s="28"/>
      <c r="AS9" s="28"/>
      <c r="AT9" s="28"/>
      <c r="AU9" s="28">
        <f>SUMIF($G$34:$G$1048576,$H9,AT$34:AT$1048576)/SUMIF($G$34:$G$1048576,$H9,$K$34:$K$1048576)</f>
        <v>-279.30833612320055</v>
      </c>
      <c r="AV9" s="28"/>
      <c r="AW9" s="28"/>
      <c r="AX9" s="28"/>
      <c r="AY9" s="28">
        <f>SUMIF($G$34:$G$1048576,$H9,AX$34:AX$1048576)/SUMIF($G$34:$G$1048576,$H9,$K$34:$K$1048576)</f>
        <v>-172.55767659859305</v>
      </c>
      <c r="AZ9" s="28"/>
      <c r="BA9" s="28"/>
      <c r="BB9" s="28"/>
      <c r="BC9" s="28"/>
      <c r="BD9" s="28"/>
      <c r="BE9" s="29"/>
    </row>
    <row r="10" spans="1:57" x14ac:dyDescent="0.2">
      <c r="A10" s="27"/>
      <c r="B10" s="27"/>
      <c r="C10" s="9"/>
      <c r="D10" s="27"/>
      <c r="E10" s="27"/>
      <c r="F10" s="27"/>
      <c r="G10" s="39"/>
      <c r="H10" s="40" t="s">
        <v>60</v>
      </c>
      <c r="I10" s="27"/>
      <c r="J10" s="27"/>
      <c r="K10" s="28">
        <f>AVERAGEIF($G$34:$G$1048576,$H10,K$34:K$1048576)</f>
        <v>660.14285714285711</v>
      </c>
      <c r="L10" s="28"/>
      <c r="M10" s="28"/>
      <c r="N10" s="28"/>
      <c r="O10" s="28"/>
      <c r="P10" s="28"/>
      <c r="Q10" s="28">
        <f>SUMIF($G$34:$G$1048576,$H10,P$34:P$1048576)/SUMIF($G$34:$G$1048576,$H10,$K$34:$K$1048576)</f>
        <v>18348.454955637306</v>
      </c>
      <c r="R10" s="28"/>
      <c r="S10" s="28">
        <f>SUMIF($G$34:$G$1048576,$H10,R$34:R$1048576)/SUMIF($G$34:$G$1048576,$H10,$K$34:$K$1048576)</f>
        <v>19059.723091682896</v>
      </c>
      <c r="T10" s="28"/>
      <c r="U10" s="28">
        <f>SUMIF($G$34:$G$1048576,$H10,T$34:T$1048576)/SUMIF($G$34:$G$1048576,$H10,$K$34:$K$1048576)</f>
        <v>13119.643856308156</v>
      </c>
      <c r="V10" s="28"/>
      <c r="W10" s="28">
        <f>SUMIF($G$34:$G$1048576,$H10,V$34:V$1048576)/SUMIF($G$34:$G$1048576,$H10,$K$34:$K$1048576)</f>
        <v>11522.200103152278</v>
      </c>
      <c r="X10" s="28"/>
      <c r="Y10" s="28">
        <f>SUMIF($G$34:$G$1048576,$H10,X$34:X$1048576)/SUMIF($G$34:$G$1048576,$H10,$K$34:$K$1048576)</f>
        <v>458.32706268484469</v>
      </c>
      <c r="Z10" s="28"/>
      <c r="AA10" s="28">
        <f>SUMIF($G$34:$G$1048576,$H10,Z$34:Z$1048576)/SUMIF($G$34:$G$1048576,$H10,$K$34:$K$1048576)</f>
        <v>1139.1166904710378</v>
      </c>
      <c r="AB10" s="28"/>
      <c r="AC10" s="28">
        <f>SUMIF($G$34:$G$1048576,$H10,AB$34:AB$1048576)/SUMIF($G$34:$G$1048576,$H10,$K$34:$K$1048576)</f>
        <v>1940.3797208396452</v>
      </c>
      <c r="AD10" s="28"/>
      <c r="AE10" s="28">
        <f>SUMIF($G$34:$G$1048576,$H10,AD$34:AD$1048576)/SUMIF($G$34:$G$1048576,$H10,$K$34:$K$1048576)</f>
        <v>3999.6995145350934</v>
      </c>
      <c r="AF10" s="28"/>
      <c r="AG10" s="28">
        <f>SUMIF($G$34:$G$1048576,$H10,AF$34:AF$1048576)/SUMIF($G$34:$G$1048576,$H10,$K$34:$K$1048576)</f>
        <v>1414.1721878381302</v>
      </c>
      <c r="AH10" s="28"/>
      <c r="AI10" s="28">
        <f>SUMIF($G$34:$G$1048576,$H10,AH$34:AH$1048576)/SUMIF($G$34:$G$1048576,$H10,$K$34:$K$1048576)</f>
        <v>2464.4274377840293</v>
      </c>
      <c r="AJ10" s="28"/>
      <c r="AK10" s="28">
        <f>SUMIF($G$34:$G$1048576,$H10,AJ$34:AJ$1048576)/SUMIF($G$34:$G$1048576,$H10,$K$34:$K$1048576)</f>
        <v>121.09988891293372</v>
      </c>
      <c r="AL10" s="28"/>
      <c r="AM10" s="28">
        <f>SUMIF($G$34:$G$1048576,$H10,AL$34:AL$1048576)/SUMIF($G$34:$G$1048576,$H10,$K$34:$K$1048576)</f>
        <v>-711.26813604558879</v>
      </c>
      <c r="AN10" s="28"/>
      <c r="AO10" s="28">
        <f>SUMIF($G$34:$G$1048576,$H10,AN$34:AN$1048576)/SUMIF($G$34:$G$1048576,$H10,$K$34:$K$1048576)</f>
        <v>18538.320950732166</v>
      </c>
      <c r="AP10" s="28"/>
      <c r="AQ10" s="28">
        <f>SUMIF($G$34:$G$1048576,$H10,AP$34:AP$1048576)/SUMIF($G$34:$G$1048576,$H10,$K$34:$K$1048576)</f>
        <v>15732.965327851118</v>
      </c>
      <c r="AR10" s="28"/>
      <c r="AS10" s="28"/>
      <c r="AT10" s="28"/>
      <c r="AU10" s="28">
        <f>SUMIF($G$34:$G$1048576,$H10,AT$34:AT$1048576)/SUMIF($G$34:$G$1048576,$H10,$K$34:$K$1048576)</f>
        <v>2805.3556228810503</v>
      </c>
      <c r="AV10" s="28"/>
      <c r="AW10" s="28"/>
      <c r="AX10" s="28"/>
      <c r="AY10" s="28">
        <f>SUMIF($G$34:$G$1048576,$H10,AX$34:AX$1048576)/SUMIF($G$34:$G$1048576,$H10,$K$34:$K$1048576)</f>
        <v>189.86599509485796</v>
      </c>
      <c r="AZ10" s="28"/>
      <c r="BA10" s="28"/>
      <c r="BB10" s="28"/>
      <c r="BC10" s="28"/>
      <c r="BD10" s="28"/>
      <c r="BE10" s="29"/>
    </row>
    <row r="11" spans="1:57" x14ac:dyDescent="0.2">
      <c r="A11" s="27"/>
      <c r="B11" s="27"/>
      <c r="C11" s="10"/>
      <c r="D11" s="27"/>
      <c r="E11" s="27"/>
      <c r="F11" s="27"/>
      <c r="G11" s="39"/>
      <c r="H11" s="40" t="s">
        <v>241</v>
      </c>
      <c r="I11" s="27"/>
      <c r="J11" s="27"/>
      <c r="K11" s="28">
        <f>AVERAGE(K$34:K$1048576)</f>
        <v>368.78735632183907</v>
      </c>
      <c r="L11" s="28"/>
      <c r="M11" s="28"/>
      <c r="N11" s="28"/>
      <c r="O11" s="28"/>
      <c r="P11" s="28"/>
      <c r="Q11" s="28">
        <f>SUM(P34:P1048576)/SUM($K$34:$K$1048576)</f>
        <v>18684.15497171531</v>
      </c>
      <c r="R11" s="28"/>
      <c r="S11" s="28">
        <f>SUM(R34:R1048576)/SUM($K$34:$K$1048576)</f>
        <v>19159.686684536147</v>
      </c>
      <c r="T11" s="28"/>
      <c r="U11" s="28">
        <f>SUM(T34:T1048576)/SUM($K$34:$K$1048576)</f>
        <v>12987.51739064034</v>
      </c>
      <c r="V11" s="28"/>
      <c r="W11" s="28">
        <f>SUM(V34:V1048576)/SUM($K$34:$K$1048576)</f>
        <v>11404.237707304146</v>
      </c>
      <c r="X11" s="28"/>
      <c r="Y11" s="28">
        <f>SUM(X34:X1048576)/SUM($K$34:$K$1048576)</f>
        <v>440.65116302264329</v>
      </c>
      <c r="Z11" s="28"/>
      <c r="AA11" s="28">
        <f>SUM(Z34:Z1048576)/SUM($K$34:$K$1048576)</f>
        <v>1142.6285203135471</v>
      </c>
      <c r="AB11" s="28"/>
      <c r="AC11" s="28">
        <f>SUM(AB34:AB1048576)/SUM($K$34:$K$1048576)</f>
        <v>2049.0558970842621</v>
      </c>
      <c r="AD11" s="28"/>
      <c r="AE11" s="28">
        <f>SUM(AD34:AD1048576)/SUM($K$34:$K$1048576)</f>
        <v>4123.1133968115437</v>
      </c>
      <c r="AF11" s="28"/>
      <c r="AG11" s="28">
        <f>SUM(AF34:AF1048576)/SUM($K$34:$K$1048576)</f>
        <v>1577.7089722451651</v>
      </c>
      <c r="AH11" s="28"/>
      <c r="AI11" s="28">
        <f>SUM(AH34:AH1048576)/SUM($K$34:$K$1048576)</f>
        <v>2410.4310773114744</v>
      </c>
      <c r="AJ11" s="28"/>
      <c r="AK11" s="28">
        <f>SUM(AJ34:AJ1048576)/SUM($K$34:$K$1048576)</f>
        <v>134.97334725490501</v>
      </c>
      <c r="AL11" s="28"/>
      <c r="AM11" s="28">
        <f>SUM(AL34:AL1048576)/SUM($K$34:$K$1048576)</f>
        <v>-475.53171282083252</v>
      </c>
      <c r="AN11" s="28"/>
      <c r="AO11" s="28">
        <f>SUM(AN34:AN1048576)/SUM($K$34:$K$1048576)</f>
        <v>18668.998725864523</v>
      </c>
      <c r="AP11" s="28"/>
      <c r="AQ11" s="28">
        <f>SUM(AP34:AP1048576)/SUM($K$34:$K$1048576)</f>
        <v>17462.688046252872</v>
      </c>
      <c r="AR11" s="28"/>
      <c r="AS11" s="28"/>
      <c r="AT11" s="28"/>
      <c r="AU11" s="28">
        <f>SUM(AT34:AT1048576)/SUM($K$34:$K$1048576)</f>
        <v>1206.3106796116506</v>
      </c>
      <c r="AV11" s="28"/>
      <c r="AW11" s="28"/>
      <c r="AX11" s="28"/>
      <c r="AY11" s="28">
        <f>SUM(AX34:AX1048576)/SUM($K$34:$K$1048576)</f>
        <v>-15.156245850799783</v>
      </c>
      <c r="AZ11" s="28"/>
      <c r="BA11" s="28"/>
      <c r="BB11" s="28"/>
      <c r="BC11" s="28"/>
      <c r="BD11" s="28"/>
      <c r="BE11" s="29"/>
    </row>
    <row r="12" spans="1:57" x14ac:dyDescent="0.2">
      <c r="G12" s="38"/>
      <c r="H12" s="41"/>
    </row>
    <row r="13" spans="1:57" x14ac:dyDescent="0.2">
      <c r="A13" s="27"/>
      <c r="B13" s="27"/>
      <c r="C13" s="8" t="s">
        <v>242</v>
      </c>
      <c r="D13" s="27"/>
      <c r="E13" s="27"/>
      <c r="F13" s="27"/>
      <c r="G13" s="39"/>
      <c r="H13" s="40" t="s">
        <v>69</v>
      </c>
      <c r="I13" s="27"/>
      <c r="J13" s="27"/>
      <c r="K13" s="28">
        <f t="array" ref="K13">MAX(IF(($G$34:$G$1048576=$H13),K$34:K$1048576))</f>
        <v>2011.5</v>
      </c>
      <c r="L13" s="28"/>
      <c r="M13" s="28"/>
      <c r="N13" s="28"/>
      <c r="O13" s="28"/>
      <c r="P13" s="28"/>
      <c r="Q13" s="28">
        <f t="array" ref="Q13">MAX(IF(($G$34:$G$1048576=$H13),Q$34:Q$1048576))</f>
        <v>22894.616848484846</v>
      </c>
      <c r="R13" s="28"/>
      <c r="S13" s="28">
        <f t="array" ref="S13">MAX(IF(($G$34:$G$1048576=$H13),S$34:S$1048576))</f>
        <v>24253.255515151512</v>
      </c>
      <c r="T13" s="28"/>
      <c r="U13" s="28">
        <f t="array" ref="U13">MAX(IF(($G$34:$G$1048576=$H13),U$34:U$1048576))</f>
        <v>15270.881649484534</v>
      </c>
      <c r="V13" s="28"/>
      <c r="W13" s="28">
        <f t="array" ref="W13">MAX(IF(($G$34:$G$1048576=$H13),W$34:W$1048576))</f>
        <v>13591.54672897196</v>
      </c>
      <c r="X13" s="28"/>
      <c r="Y13" s="28">
        <f t="array" ref="Y13">MAX(IF(($G$34:$G$1048576=$H13),Y$34:Y$1048576))</f>
        <v>575.76417582417594</v>
      </c>
      <c r="Z13" s="28"/>
      <c r="AA13" s="28">
        <f t="array" ref="AA13">MAX(IF(($G$34:$G$1048576=$H13),AA$34:AA$1048576))</f>
        <v>2779.4970247933879</v>
      </c>
      <c r="AB13" s="28"/>
      <c r="AC13" s="28">
        <f t="array" ref="AC13">MAX(IF(($G$34:$G$1048576=$H13),AC$34:AC$1048576))</f>
        <v>3558.3418181818174</v>
      </c>
      <c r="AD13" s="28"/>
      <c r="AE13" s="28">
        <f t="array" ref="AE13">MAX(IF(($G$34:$G$1048576=$H13),AE$34:AE$1048576))</f>
        <v>8005.6242424242428</v>
      </c>
      <c r="AF13" s="28"/>
      <c r="AG13" s="28">
        <f t="array" ref="AG13">MAX(IF(($G$34:$G$1048576=$H13),AG$34:AG$1048576))</f>
        <v>3489.902481389578</v>
      </c>
      <c r="AH13" s="28"/>
      <c r="AI13" s="28">
        <f t="array" ref="AI13">MAX(IF(($G$34:$G$1048576=$H13),AI$34:AI$1048576))</f>
        <v>6542.7890909090902</v>
      </c>
      <c r="AJ13" s="28"/>
      <c r="AK13" s="28">
        <f t="array" ref="AK13">MAX(IF(($G$34:$G$1048576=$H13),AK$34:AK$1048576))</f>
        <v>412.70585937499999</v>
      </c>
      <c r="AL13" s="28"/>
      <c r="AM13" s="28">
        <f t="array" ref="AM13">MAX(IF(($G$34:$G$1048576=$H13),AM$34:AM$1048576))</f>
        <v>2660.1041113596812</v>
      </c>
      <c r="AN13" s="28"/>
      <c r="AO13" s="28">
        <f t="array" ref="AO13">MAX(IF(($G$34:$G$1048576=$H13),AO$34:AO$1048576))</f>
        <v>26839.706666666665</v>
      </c>
      <c r="AP13" s="28"/>
      <c r="AQ13" s="28">
        <f t="array" ref="AQ13">MAX(IF(($G$34:$G$1048576=$H13),AQ$34:AQ$1048576))</f>
        <v>36601.936969696966</v>
      </c>
      <c r="AR13" s="28"/>
      <c r="AS13" s="28"/>
      <c r="AT13" s="28"/>
      <c r="AU13" s="28">
        <f t="array" ref="AU13">MAX(IF(($G$34:$G$1048576=$H13),AU$34:AU$1048576))</f>
        <v>8255.923444976077</v>
      </c>
      <c r="AV13" s="28"/>
      <c r="AW13" s="28"/>
      <c r="AX13" s="28"/>
      <c r="AY13" s="28">
        <f t="array" ref="AY13">MAX(IF(($G$34:$G$1048576=$H13),AY$34:AY$1048576))</f>
        <v>7594.4896499999995</v>
      </c>
      <c r="AZ13" s="28"/>
      <c r="BA13" s="28"/>
      <c r="BB13" s="28"/>
      <c r="BC13" s="28"/>
      <c r="BD13" s="28"/>
      <c r="BE13" s="29"/>
    </row>
    <row r="14" spans="1:57" x14ac:dyDescent="0.2">
      <c r="A14" s="27"/>
      <c r="B14" s="27"/>
      <c r="C14" s="9"/>
      <c r="D14" s="27"/>
      <c r="E14" s="27"/>
      <c r="F14" s="27"/>
      <c r="G14" s="39"/>
      <c r="H14" s="40" t="s">
        <v>65</v>
      </c>
      <c r="I14" s="27"/>
      <c r="J14" s="27"/>
      <c r="K14" s="28">
        <f t="array" ref="K14">MAX(IF(($G$34:$G$1048576=$H14),K$34:K$1048576))</f>
        <v>931.5</v>
      </c>
      <c r="L14" s="28"/>
      <c r="M14" s="28"/>
      <c r="N14" s="28"/>
      <c r="O14" s="28"/>
      <c r="P14" s="28"/>
      <c r="Q14" s="28">
        <f t="array" ref="Q14">MAX(IF(($G$34:$G$1048576=$H14),Q$34:Q$1048576))</f>
        <v>31239.449049773757</v>
      </c>
      <c r="R14" s="28"/>
      <c r="S14" s="28">
        <f t="array" ref="S14">MAX(IF(($G$34:$G$1048576=$H14),S$34:S$1048576))</f>
        <v>32718.567601809955</v>
      </c>
      <c r="T14" s="28"/>
      <c r="U14" s="28">
        <f t="array" ref="U14">MAX(IF(($G$34:$G$1048576=$H14),U$34:U$1048576))</f>
        <v>22210.28081447964</v>
      </c>
      <c r="V14" s="28"/>
      <c r="W14" s="28">
        <f t="array" ref="W14">MAX(IF(($G$34:$G$1048576=$H14),W$34:W$1048576))</f>
        <v>18349.065158371039</v>
      </c>
      <c r="X14" s="28"/>
      <c r="Y14" s="28">
        <f t="array" ref="Y14">MAX(IF(($G$34:$G$1048576=$H14),Y$34:Y$1048576))</f>
        <v>1218.4263348416289</v>
      </c>
      <c r="Z14" s="28"/>
      <c r="AA14" s="28">
        <f t="array" ref="AA14">MAX(IF(($G$34:$G$1048576=$H14),AA$34:AA$1048576))</f>
        <v>2642.7893212669687</v>
      </c>
      <c r="AB14" s="28"/>
      <c r="AC14" s="28">
        <f t="array" ref="AC14">MAX(IF(($G$34:$G$1048576=$H14),AC$34:AC$1048576))</f>
        <v>4456.58</v>
      </c>
      <c r="AD14" s="28"/>
      <c r="AE14" s="28">
        <f t="array" ref="AE14">MAX(IF(($G$34:$G$1048576=$H14),AE$34:AE$1048576))</f>
        <v>7090.319583333333</v>
      </c>
      <c r="AF14" s="28"/>
      <c r="AG14" s="28">
        <f t="array" ref="AG14">MAX(IF(($G$34:$G$1048576=$H14),AG$34:AG$1048576))</f>
        <v>3744.84375</v>
      </c>
      <c r="AH14" s="28"/>
      <c r="AI14" s="28">
        <f t="array" ref="AI14">MAX(IF(($G$34:$G$1048576=$H14),AI$34:AI$1048576))</f>
        <v>3870.7340490797546</v>
      </c>
      <c r="AJ14" s="28"/>
      <c r="AK14" s="28">
        <f t="array" ref="AK14">MAX(IF(($G$34:$G$1048576=$H14),AK$34:AK$1048576))</f>
        <v>453.00364173228348</v>
      </c>
      <c r="AL14" s="28"/>
      <c r="AM14" s="28">
        <f t="array" ref="AM14">MAX(IF(($G$34:$G$1048576=$H14),AM$34:AM$1048576))</f>
        <v>1823.3408070866139</v>
      </c>
      <c r="AN14" s="28"/>
      <c r="AO14" s="28">
        <f t="array" ref="AO14">MAX(IF(($G$34:$G$1048576=$H14),AO$34:AO$1048576))</f>
        <v>32732.054751131222</v>
      </c>
      <c r="AP14" s="28"/>
      <c r="AQ14" s="28">
        <f t="array" ref="AQ14">MAX(IF(($G$34:$G$1048576=$H14),AQ$34:AQ$1048576))</f>
        <v>39955.900904977374</v>
      </c>
      <c r="AR14" s="28"/>
      <c r="AS14" s="28"/>
      <c r="AT14" s="28"/>
      <c r="AU14" s="28">
        <f t="array" ref="AU14">MAX(IF(($G$34:$G$1048576=$H14),AU$34:AU$1048576))</f>
        <v>6365.521739130435</v>
      </c>
      <c r="AV14" s="28"/>
      <c r="AW14" s="28"/>
      <c r="AX14" s="28"/>
      <c r="AY14" s="28">
        <f t="array" ref="AY14">MAX(IF(($G$34:$G$1048576=$H14),AY$34:AY$1048576))</f>
        <v>1492.6057013574634</v>
      </c>
      <c r="AZ14" s="28"/>
      <c r="BA14" s="28"/>
      <c r="BB14" s="28"/>
      <c r="BC14" s="28"/>
      <c r="BD14" s="28"/>
      <c r="BE14" s="29"/>
    </row>
    <row r="15" spans="1:57" x14ac:dyDescent="0.2">
      <c r="A15" s="27"/>
      <c r="B15" s="27"/>
      <c r="C15" s="10"/>
      <c r="D15" s="27"/>
      <c r="E15" s="27"/>
      <c r="F15" s="27"/>
      <c r="G15" s="39"/>
      <c r="H15" s="40" t="s">
        <v>60</v>
      </c>
      <c r="I15" s="27"/>
      <c r="J15" s="27"/>
      <c r="K15" s="28">
        <f t="array" ref="K15">MAX(IF(($G$34:$G$1048576=$H15),K$34:K$1048576))</f>
        <v>1862</v>
      </c>
      <c r="L15" s="28"/>
      <c r="M15" s="28"/>
      <c r="N15" s="28"/>
      <c r="O15" s="28"/>
      <c r="P15" s="28"/>
      <c r="Q15" s="28">
        <f t="array" ref="Q15">MAX(IF(($G$34:$G$1048576=$H15),Q$34:Q$1048576))</f>
        <v>21839.69087962963</v>
      </c>
      <c r="R15" s="28"/>
      <c r="S15" s="28">
        <f t="array" ref="S15">MAX(IF(($G$34:$G$1048576=$H15),S$34:S$1048576))</f>
        <v>23923.702824074076</v>
      </c>
      <c r="T15" s="28"/>
      <c r="U15" s="28">
        <f t="array" ref="U15">MAX(IF(($G$34:$G$1048576=$H15),U$34:U$1048576))</f>
        <v>15603.37652777778</v>
      </c>
      <c r="V15" s="28"/>
      <c r="W15" s="28">
        <f t="array" ref="W15">MAX(IF(($G$34:$G$1048576=$H15),W$34:W$1048576))</f>
        <v>13849.141516245487</v>
      </c>
      <c r="X15" s="28"/>
      <c r="Y15" s="28">
        <f t="array" ref="Y15">MAX(IF(($G$34:$G$1048576=$H15),Y$34:Y$1048576))</f>
        <v>626.74262463343109</v>
      </c>
      <c r="Z15" s="28"/>
      <c r="AA15" s="28">
        <f t="array" ref="AA15">MAX(IF(($G$34:$G$1048576=$H15),AA$34:AA$1048576))</f>
        <v>1683.5464519976151</v>
      </c>
      <c r="AB15" s="28"/>
      <c r="AC15" s="28">
        <f t="array" ref="AC15">MAX(IF(($G$34:$G$1048576=$H15),AC$34:AC$1048576))</f>
        <v>2740.4485185185185</v>
      </c>
      <c r="AD15" s="28"/>
      <c r="AE15" s="28">
        <f t="array" ref="AE15">MAX(IF(($G$34:$G$1048576=$H15),AE$34:AE$1048576))</f>
        <v>5579.8777777777786</v>
      </c>
      <c r="AF15" s="28"/>
      <c r="AG15" s="28">
        <f t="array" ref="AG15">MAX(IF(($G$34:$G$1048576=$H15),AG$34:AG$1048576))</f>
        <v>2823.4688834154354</v>
      </c>
      <c r="AH15" s="28"/>
      <c r="AI15" s="28">
        <f t="array" ref="AI15">MAX(IF(($G$34:$G$1048576=$H15),AI$34:AI$1048576))</f>
        <v>3254.6575769230767</v>
      </c>
      <c r="AJ15" s="28"/>
      <c r="AK15" s="28">
        <f t="array" ref="AK15">MAX(IF(($G$34:$G$1048576=$H15),AK$34:AK$1048576))</f>
        <v>299.19277978339346</v>
      </c>
      <c r="AL15" s="28"/>
      <c r="AM15" s="28">
        <f t="array" ref="AM15">MAX(IF(($G$34:$G$1048576=$H15),AM$34:AM$1048576))</f>
        <v>760.69925000000012</v>
      </c>
      <c r="AN15" s="28"/>
      <c r="AO15" s="28">
        <f t="array" ref="AO15">MAX(IF(($G$34:$G$1048576=$H15),AO$34:AO$1048576))</f>
        <v>23622.887314814816</v>
      </c>
      <c r="AP15" s="28"/>
      <c r="AQ15" s="28">
        <f t="array" ref="AQ15">MAX(IF(($G$34:$G$1048576=$H15),AQ$34:AQ$1048576))</f>
        <v>29151.016944444444</v>
      </c>
      <c r="AR15" s="28"/>
      <c r="AS15" s="28"/>
      <c r="AT15" s="28"/>
      <c r="AU15" s="28">
        <f t="array" ref="AU15">MAX(IF(($G$34:$G$1048576=$H15),AU$34:AU$1048576))</f>
        <v>7715.7606837606836</v>
      </c>
      <c r="AV15" s="28"/>
      <c r="AW15" s="28"/>
      <c r="AX15" s="28"/>
      <c r="AY15" s="28">
        <f t="array" ref="AY15">MAX(IF(($G$34:$G$1048576=$H15),AY$34:AY$1048576))</f>
        <v>1783.1964351851839</v>
      </c>
      <c r="AZ15" s="28"/>
      <c r="BA15" s="28"/>
      <c r="BB15" s="28"/>
      <c r="BC15" s="28"/>
      <c r="BD15" s="28"/>
      <c r="BE15" s="29"/>
    </row>
    <row r="16" spans="1:57" x14ac:dyDescent="0.2">
      <c r="G16" s="38"/>
      <c r="H16" s="41"/>
    </row>
    <row r="17" spans="1:57" x14ac:dyDescent="0.2">
      <c r="A17" s="27"/>
      <c r="B17" s="27"/>
      <c r="C17" s="8" t="s">
        <v>243</v>
      </c>
      <c r="D17" s="27"/>
      <c r="E17" s="27"/>
      <c r="F17" s="27"/>
      <c r="G17" s="39"/>
      <c r="H17" s="40" t="s">
        <v>69</v>
      </c>
      <c r="I17" s="27"/>
      <c r="J17" s="27"/>
      <c r="K17" s="28">
        <f t="array" ref="K17">MIN(IF(($G$34:$G$1048576=$H17),K$34:K$1048576))</f>
        <v>48.5</v>
      </c>
      <c r="L17" s="28"/>
      <c r="M17" s="28"/>
      <c r="N17" s="28"/>
      <c r="O17" s="28"/>
      <c r="P17" s="28"/>
      <c r="Q17" s="28">
        <f t="array" ref="Q17">MIN(IF(($G$34:$G$1048576=$H17),Q$34:Q$1048576))</f>
        <v>8275.5924999999988</v>
      </c>
      <c r="R17" s="28"/>
      <c r="S17" s="28">
        <f t="array" ref="S17">MIN(IF(($G$34:$G$1048576=$H17),S$34:S$1048576))</f>
        <v>15136.03173553719</v>
      </c>
      <c r="T17" s="28"/>
      <c r="U17" s="28">
        <f t="array" ref="U17">MIN(IF(($G$34:$G$1048576=$H17),U$34:U$1048576))</f>
        <v>10108.36904918033</v>
      </c>
      <c r="V17" s="28"/>
      <c r="W17" s="28">
        <f t="array" ref="W17">MIN(IF(($G$34:$G$1048576=$H17),W$34:W$1048576))</f>
        <v>8418.3507438016532</v>
      </c>
      <c r="X17" s="28"/>
      <c r="Y17" s="28">
        <f t="array" ref="Y17">MIN(IF(($G$34:$G$1048576=$H17),Y$34:Y$1048576))</f>
        <v>78.877520661157021</v>
      </c>
      <c r="Z17" s="28"/>
      <c r="AA17" s="28">
        <f t="array" ref="AA17">MIN(IF(($G$34:$G$1048576=$H17),AA$34:AA$1048576))</f>
        <v>498.40205607476628</v>
      </c>
      <c r="AB17" s="28"/>
      <c r="AC17" s="28">
        <f t="array" ref="AC17">MIN(IF(($G$34:$G$1048576=$H17),AC$34:AC$1048576))</f>
        <v>1378.2218421052632</v>
      </c>
      <c r="AD17" s="28"/>
      <c r="AE17" s="28">
        <f t="array" ref="AE17">MIN(IF(($G$34:$G$1048576=$H17),AE$34:AE$1048576))</f>
        <v>1923.9024793388428</v>
      </c>
      <c r="AF17" s="28"/>
      <c r="AG17" s="28">
        <f t="array" ref="AG17">MIN(IF(($G$34:$G$1048576=$H17),AG$34:AG$1048576))</f>
        <v>0</v>
      </c>
      <c r="AH17" s="28"/>
      <c r="AI17" s="28">
        <f t="array" ref="AI17">MIN(IF(($G$34:$G$1048576=$H17),AI$34:AI$1048576))</f>
        <v>985.37095435684648</v>
      </c>
      <c r="AJ17" s="28"/>
      <c r="AK17" s="28">
        <f t="array" ref="AK17">MIN(IF(($G$34:$G$1048576=$H17),AK$34:AK$1048576))</f>
        <v>0</v>
      </c>
      <c r="AL17" s="28"/>
      <c r="AM17" s="28">
        <f t="array" ref="AM17">MIN(IF(($G$34:$G$1048576=$H17),AM$34:AM$1048576))</f>
        <v>-8589.0624499999994</v>
      </c>
      <c r="AN17" s="28"/>
      <c r="AO17" s="28">
        <f t="array" ref="AO17">MIN(IF(($G$34:$G$1048576=$H17),AO$34:AO$1048576))</f>
        <v>14134.937049180327</v>
      </c>
      <c r="AP17" s="28"/>
      <c r="AQ17" s="28">
        <f t="array" ref="AQ17">MIN(IF(($G$34:$G$1048576=$H17),AQ$34:AQ$1048576))</f>
        <v>9095.7076555023923</v>
      </c>
      <c r="AR17" s="28"/>
      <c r="AS17" s="28"/>
      <c r="AT17" s="28"/>
      <c r="AU17" s="28">
        <f t="array" ref="AU17">MIN(IF(($G$34:$G$1048576=$H17),AU$34:AU$1048576))</f>
        <v>-9762.2303030303028</v>
      </c>
      <c r="AV17" s="28"/>
      <c r="AW17" s="28"/>
      <c r="AX17" s="28"/>
      <c r="AY17" s="28">
        <f t="array" ref="AY17">MIN(IF(($G$34:$G$1048576=$H17),AY$34:AY$1048576))</f>
        <v>-5191.7221224489758</v>
      </c>
      <c r="AZ17" s="28"/>
      <c r="BA17" s="28"/>
      <c r="BB17" s="28"/>
      <c r="BC17" s="28"/>
      <c r="BD17" s="28"/>
      <c r="BE17" s="29"/>
    </row>
    <row r="18" spans="1:57" x14ac:dyDescent="0.2">
      <c r="A18" s="27"/>
      <c r="B18" s="27"/>
      <c r="C18" s="9"/>
      <c r="D18" s="27"/>
      <c r="E18" s="27"/>
      <c r="F18" s="27"/>
      <c r="G18" s="39"/>
      <c r="H18" s="40" t="s">
        <v>65</v>
      </c>
      <c r="I18" s="27"/>
      <c r="J18" s="27"/>
      <c r="K18" s="28">
        <f t="array" ref="K18">MIN(IF(($G$34:$G$1048576=$H18),K$34:K$1048576))</f>
        <v>96</v>
      </c>
      <c r="L18" s="28"/>
      <c r="M18" s="28"/>
      <c r="N18" s="28"/>
      <c r="O18" s="28"/>
      <c r="P18" s="28"/>
      <c r="Q18" s="28">
        <f t="array" ref="Q18">MIN(IF(($G$34:$G$1048576=$H18),Q$34:Q$1048576))</f>
        <v>20789.860265486725</v>
      </c>
      <c r="R18" s="28"/>
      <c r="S18" s="28">
        <f t="array" ref="S18">MIN(IF(($G$34:$G$1048576=$H18),S$34:S$1048576))</f>
        <v>22151.978663967613</v>
      </c>
      <c r="T18" s="28"/>
      <c r="U18" s="28">
        <f t="array" ref="U18">MIN(IF(($G$34:$G$1048576=$H18),U$34:U$1048576))</f>
        <v>14636.705217391305</v>
      </c>
      <c r="V18" s="28"/>
      <c r="W18" s="28">
        <f t="array" ref="W18">MIN(IF(($G$34:$G$1048576=$H18),W$34:W$1048576))</f>
        <v>12703.692206477734</v>
      </c>
      <c r="X18" s="28"/>
      <c r="Y18" s="28">
        <f t="array" ref="Y18">MIN(IF(($G$34:$G$1048576=$H18),Y$34:Y$1048576))</f>
        <v>466.51425190194419</v>
      </c>
      <c r="Z18" s="28"/>
      <c r="AA18" s="28">
        <f t="array" ref="AA18">MIN(IF(($G$34:$G$1048576=$H18),AA$34:AA$1048576))</f>
        <v>1083.7630595813205</v>
      </c>
      <c r="AB18" s="28"/>
      <c r="AC18" s="28">
        <f t="array" ref="AC18">MIN(IF(($G$34:$G$1048576=$H18),AC$34:AC$1048576))</f>
        <v>2212.2685220729363</v>
      </c>
      <c r="AD18" s="28"/>
      <c r="AE18" s="28">
        <f t="array" ref="AE18">MIN(IF(($G$34:$G$1048576=$H18),AE$34:AE$1048576))</f>
        <v>3392.9206278026909</v>
      </c>
      <c r="AF18" s="28"/>
      <c r="AG18" s="28">
        <f t="array" ref="AG18">MIN(IF(($G$34:$G$1048576=$H18),AG$34:AG$1048576))</f>
        <v>0</v>
      </c>
      <c r="AH18" s="28"/>
      <c r="AI18" s="28">
        <f t="array" ref="AI18">MIN(IF(($G$34:$G$1048576=$H18),AI$34:AI$1048576))</f>
        <v>2272.7801904761905</v>
      </c>
      <c r="AJ18" s="28"/>
      <c r="AK18" s="28">
        <f t="array" ref="AK18">MIN(IF(($G$34:$G$1048576=$H18),AK$34:AK$1048576))</f>
        <v>0</v>
      </c>
      <c r="AL18" s="28"/>
      <c r="AM18" s="28">
        <f t="array" ref="AM18">MIN(IF(($G$34:$G$1048576=$H18),AM$34:AM$1048576))</f>
        <v>-2929.9179532163739</v>
      </c>
      <c r="AN18" s="28"/>
      <c r="AO18" s="28">
        <f t="array" ref="AO18">MIN(IF(($G$34:$G$1048576=$H18),AO$34:AO$1048576))</f>
        <v>19905.187732793522</v>
      </c>
      <c r="AP18" s="28"/>
      <c r="AQ18" s="28">
        <f t="array" ref="AQ18">MIN(IF(($G$34:$G$1048576=$H18),AQ$34:AQ$1048576))</f>
        <v>17694.497428023034</v>
      </c>
      <c r="AR18" s="28"/>
      <c r="AS18" s="28"/>
      <c r="AT18" s="28"/>
      <c r="AU18" s="28">
        <f t="array" ref="AU18">MIN(IF(($G$34:$G$1048576=$H18),AU$34:AU$1048576))</f>
        <v>-7223.8461538461543</v>
      </c>
      <c r="AV18" s="28"/>
      <c r="AW18" s="28"/>
      <c r="AX18" s="28"/>
      <c r="AY18" s="28">
        <f t="array" ref="AY18">MIN(IF(($G$34:$G$1048576=$H18),AY$34:AY$1048576))</f>
        <v>-1579.2165789473688</v>
      </c>
      <c r="AZ18" s="28"/>
      <c r="BA18" s="28"/>
      <c r="BB18" s="28"/>
      <c r="BC18" s="28"/>
      <c r="BD18" s="28"/>
      <c r="BE18" s="29"/>
    </row>
    <row r="19" spans="1:57" x14ac:dyDescent="0.2">
      <c r="A19" s="27"/>
      <c r="B19" s="27"/>
      <c r="C19" s="10"/>
      <c r="D19" s="27"/>
      <c r="E19" s="27"/>
      <c r="F19" s="27"/>
      <c r="G19" s="39"/>
      <c r="H19" s="40" t="s">
        <v>60</v>
      </c>
      <c r="I19" s="27"/>
      <c r="J19" s="27"/>
      <c r="K19" s="28">
        <f t="array" ref="K19">MIN(IF(($G$34:$G$1048576=$H19),K$34:K$1048576))</f>
        <v>138.5</v>
      </c>
      <c r="L19" s="28"/>
      <c r="M19" s="28"/>
      <c r="N19" s="28"/>
      <c r="O19" s="28"/>
      <c r="P19" s="28"/>
      <c r="Q19" s="28">
        <f t="array" ref="Q19">MIN(IF(($G$34:$G$1048576=$H19),Q$34:Q$1048576))</f>
        <v>16936.899783393503</v>
      </c>
      <c r="R19" s="28"/>
      <c r="S19" s="28">
        <f t="array" ref="S19">MIN(IF(($G$34:$G$1048576=$H19),S$34:S$1048576))</f>
        <v>17444.429902182092</v>
      </c>
      <c r="T19" s="28"/>
      <c r="U19" s="28">
        <f t="array" ref="U19">MIN(IF(($G$34:$G$1048576=$H19),U$34:U$1048576))</f>
        <v>11260.00723076923</v>
      </c>
      <c r="V19" s="28"/>
      <c r="W19" s="28">
        <f t="array" ref="W19">MIN(IF(($G$34:$G$1048576=$H19),W$34:W$1048576))</f>
        <v>9976.4224423076921</v>
      </c>
      <c r="X19" s="28"/>
      <c r="Y19" s="28">
        <f t="array" ref="Y19">MIN(IF(($G$34:$G$1048576=$H19),Y$34:Y$1048576))</f>
        <v>289.82563176895303</v>
      </c>
      <c r="Z19" s="28"/>
      <c r="AA19" s="28">
        <f t="array" ref="AA19">MIN(IF(($G$34:$G$1048576=$H19),AA$34:AA$1048576))</f>
        <v>707.83876923076934</v>
      </c>
      <c r="AB19" s="28"/>
      <c r="AC19" s="28">
        <f t="array" ref="AC19">MIN(IF(($G$34:$G$1048576=$H19),AC$34:AC$1048576))</f>
        <v>1603.8231527093594</v>
      </c>
      <c r="AD19" s="28"/>
      <c r="AE19" s="28">
        <f t="array" ref="AE19">MIN(IF(($G$34:$G$1048576=$H19),AE$34:AE$1048576))</f>
        <v>2658.5129571106095</v>
      </c>
      <c r="AF19" s="28"/>
      <c r="AG19" s="28">
        <f t="array" ref="AG19">MIN(IF(($G$34:$G$1048576=$H19),AG$34:AG$1048576))</f>
        <v>414.44030668127056</v>
      </c>
      <c r="AH19" s="28"/>
      <c r="AI19" s="28">
        <f t="array" ref="AI19">MIN(IF(($G$34:$G$1048576=$H19),AI$34:AI$1048576))</f>
        <v>1697.439326765189</v>
      </c>
      <c r="AJ19" s="28"/>
      <c r="AK19" s="28">
        <f t="array" ref="AK19">MIN(IF(($G$34:$G$1048576=$H19),AK$34:AK$1048576))</f>
        <v>16.081216457960643</v>
      </c>
      <c r="AL19" s="28"/>
      <c r="AM19" s="28">
        <f t="array" ref="AM19">MIN(IF(($G$34:$G$1048576=$H19),AM$34:AM$1048576))</f>
        <v>-3383.4171119133575</v>
      </c>
      <c r="AN19" s="28"/>
      <c r="AO19" s="28">
        <f t="array" ref="AO19">MIN(IF(($G$34:$G$1048576=$H19),AO$34:AO$1048576))</f>
        <v>15909.306859205777</v>
      </c>
      <c r="AP19" s="28"/>
      <c r="AQ19" s="28">
        <f t="array" ref="AQ19">MIN(IF(($G$34:$G$1048576=$H19),AQ$34:AQ$1048576))</f>
        <v>11680.706969376979</v>
      </c>
      <c r="AR19" s="28"/>
      <c r="AS19" s="28"/>
      <c r="AT19" s="28"/>
      <c r="AU19" s="28">
        <f t="array" ref="AU19">MIN(IF(($G$34:$G$1048576=$H19),AU$34:AU$1048576))</f>
        <v>-5528.1296296296296</v>
      </c>
      <c r="AV19" s="28"/>
      <c r="AW19" s="28"/>
      <c r="AX19" s="28"/>
      <c r="AY19" s="28">
        <f t="array" ref="AY19">MIN(IF(($G$34:$G$1048576=$H19),AY$34:AY$1048576))</f>
        <v>-1027.5929241877263</v>
      </c>
      <c r="AZ19" s="28"/>
      <c r="BA19" s="28"/>
      <c r="BB19" s="28"/>
      <c r="BC19" s="28"/>
      <c r="BD19" s="28"/>
      <c r="BE19" s="29"/>
    </row>
    <row r="20" spans="1:57" x14ac:dyDescent="0.2">
      <c r="G20" s="38"/>
      <c r="H20" s="38"/>
    </row>
    <row r="21" spans="1:57" s="50" customFormat="1" ht="11.25" x14ac:dyDescent="0.2">
      <c r="A21" s="48"/>
      <c r="B21" s="48"/>
      <c r="C21" s="51" t="s">
        <v>261</v>
      </c>
      <c r="D21" s="48"/>
      <c r="E21" s="48"/>
      <c r="F21" s="48"/>
      <c r="G21" s="49"/>
      <c r="H21" s="49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</row>
    <row r="22" spans="1:57" s="58" customFormat="1" ht="11.25" x14ac:dyDescent="0.2">
      <c r="A22" s="42"/>
      <c r="B22" s="42"/>
      <c r="C22" s="42" t="s">
        <v>262</v>
      </c>
      <c r="D22" s="42"/>
      <c r="E22" s="42"/>
      <c r="F22" s="42"/>
      <c r="G22" s="43"/>
      <c r="H22" s="47" t="str">
        <f>"Anzahl "&amp;SUBTOTAL(3,C34:C1048576)&amp;" von "&amp;COUNTA(C34:C1048576)</f>
        <v>Anzahl 87 von 87</v>
      </c>
      <c r="I22" s="42"/>
      <c r="J22" s="42"/>
      <c r="K22" s="45">
        <f>SUBTOTAL(9,K34:K1048576)</f>
        <v>32084.5</v>
      </c>
      <c r="L22" s="45"/>
      <c r="M22" s="45"/>
      <c r="N22" s="45"/>
      <c r="O22" s="45"/>
      <c r="P22" s="45"/>
      <c r="Q22" s="45">
        <f>SUBTOTAL(9,P34:P1048576)</f>
        <v>599471770.18999982</v>
      </c>
      <c r="R22" s="45"/>
      <c r="S22" s="45">
        <f>SUBTOTAL(9,R34:R1048576)</f>
        <v>614728967.43000007</v>
      </c>
      <c r="T22" s="45"/>
      <c r="U22" s="45">
        <f>SUBTOTAL(9,T34:T1048576)</f>
        <v>416698001.71999997</v>
      </c>
      <c r="V22" s="45"/>
      <c r="W22" s="45">
        <f>SUBTOTAL(9,V34:V1048576)</f>
        <v>365899264.71999985</v>
      </c>
      <c r="X22" s="45"/>
      <c r="Y22" s="45">
        <f>SUBTOTAL(9,X34:X1048576)</f>
        <v>14138072.239999998</v>
      </c>
      <c r="Z22" s="45"/>
      <c r="AA22" s="45">
        <f>SUBTOTAL(9,Z34:Z1048576)</f>
        <v>36660664.760000005</v>
      </c>
      <c r="AB22" s="45"/>
      <c r="AC22" s="45">
        <f>SUBTOTAL(9,AB34:AB1048576)</f>
        <v>65742933.930000015</v>
      </c>
      <c r="AD22" s="45"/>
      <c r="AE22" s="45">
        <f>SUBTOTAL(9,AD34:AD1048576)</f>
        <v>132288031.77999997</v>
      </c>
      <c r="AF22" s="45"/>
      <c r="AG22" s="45">
        <f>SUBTOTAL(9,AF34:AF1048576)</f>
        <v>50620003.520000003</v>
      </c>
      <c r="AH22" s="45"/>
      <c r="AI22" s="45">
        <f>SUBTOTAL(9,AH34:AH1048576)</f>
        <v>77337475.900000006</v>
      </c>
      <c r="AJ22" s="45"/>
      <c r="AK22" s="45">
        <f>SUBTOTAL(9,AJ34:AJ1048576)</f>
        <v>4330552.3599999994</v>
      </c>
      <c r="AL22" s="45"/>
      <c r="AM22" s="45">
        <f>SUBTOTAL(9,AL34:AL1048576)</f>
        <v>-15257197.24</v>
      </c>
      <c r="AN22" s="45"/>
      <c r="AO22" s="45">
        <f>SUBTOTAL(9,AN34:AN1048576)</f>
        <v>598985489.62000024</v>
      </c>
      <c r="AP22" s="45"/>
      <c r="AQ22" s="45">
        <f>SUBTOTAL(9,AP34:AP1048576)</f>
        <v>560281614.62000024</v>
      </c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6"/>
    </row>
    <row r="23" spans="1:57" s="58" customFormat="1" ht="11.25" x14ac:dyDescent="0.2">
      <c r="A23" s="42"/>
      <c r="B23" s="42"/>
      <c r="C23" s="42" t="s">
        <v>263</v>
      </c>
      <c r="D23" s="42"/>
      <c r="E23" s="42"/>
      <c r="F23" s="42"/>
      <c r="G23" s="43"/>
      <c r="H23" s="44"/>
      <c r="I23" s="42"/>
      <c r="J23" s="42"/>
      <c r="K23" s="45">
        <f>SUBTOTAL(1,K34:K1048576)</f>
        <v>368.78735632183907</v>
      </c>
      <c r="L23" s="45"/>
      <c r="M23" s="45"/>
      <c r="N23" s="45"/>
      <c r="O23" s="45"/>
      <c r="P23" s="45"/>
      <c r="Q23" s="45">
        <f>SUBTOTAL(9,P34:P1048576)/SUBTOTAL(9,$K$34:$K$1048576)</f>
        <v>18684.15497171531</v>
      </c>
      <c r="R23" s="45"/>
      <c r="S23" s="45">
        <f>SUBTOTAL(9,R34:R1048576)/SUBTOTAL(9,$K$34:$K$1048576)</f>
        <v>19159.686684536147</v>
      </c>
      <c r="T23" s="45"/>
      <c r="U23" s="45">
        <f>SUBTOTAL(9,T34:T1048576)/SUBTOTAL(9,$K$34:$K$1048576)</f>
        <v>12987.51739064034</v>
      </c>
      <c r="V23" s="45"/>
      <c r="W23" s="45">
        <f>SUBTOTAL(9,V34:V1048576)/SUBTOTAL(9,$K$34:$K$1048576)</f>
        <v>11404.237707304146</v>
      </c>
      <c r="X23" s="45"/>
      <c r="Y23" s="45">
        <f>SUBTOTAL(9,X34:X1048576)/SUBTOTAL(9,$K$34:$K$1048576)</f>
        <v>440.65116302264329</v>
      </c>
      <c r="Z23" s="45"/>
      <c r="AA23" s="45">
        <f>SUBTOTAL(9,Z34:Z1048576)/SUBTOTAL(9,$K$34:$K$1048576)</f>
        <v>1142.6285203135471</v>
      </c>
      <c r="AB23" s="45"/>
      <c r="AC23" s="45">
        <f>SUBTOTAL(9,AB34:AB1048576)/SUBTOTAL(9,$K$34:$K$1048576)</f>
        <v>2049.0558970842621</v>
      </c>
      <c r="AD23" s="45"/>
      <c r="AE23" s="45">
        <f>SUBTOTAL(9,AD34:AD1048576)/SUBTOTAL(9,$K$34:$K$1048576)</f>
        <v>4123.1133968115437</v>
      </c>
      <c r="AF23" s="45"/>
      <c r="AG23" s="45">
        <f>SUBTOTAL(9,AF34:AF1048576)/SUBTOTAL(9,$K$34:$K$1048576)</f>
        <v>1577.7089722451651</v>
      </c>
      <c r="AH23" s="45"/>
      <c r="AI23" s="45">
        <f>SUBTOTAL(9,AH34:AH1048576)/SUBTOTAL(9,$K$34:$K$1048576)</f>
        <v>2410.4310773114744</v>
      </c>
      <c r="AJ23" s="45"/>
      <c r="AK23" s="45">
        <f>SUBTOTAL(9,AJ34:AJ1048576)/SUBTOTAL(9,$K$34:$K$1048576)</f>
        <v>134.97334725490501</v>
      </c>
      <c r="AL23" s="45"/>
      <c r="AM23" s="45">
        <f>SUBTOTAL(9,AL34:AL1048576)/SUBTOTAL(9,$K$34:$K$1048576)</f>
        <v>-475.53171282083252</v>
      </c>
      <c r="AN23" s="45"/>
      <c r="AO23" s="45">
        <f>SUBTOTAL(9,AN34:AN1048576)/SUBTOTAL(9,$K$34:$K$1048576)</f>
        <v>18668.998725864523</v>
      </c>
      <c r="AP23" s="45"/>
      <c r="AQ23" s="45">
        <f>SUBTOTAL(9,AP34:AP1048576)/SUBTOTAL(9,$K$34:$K$1048576)</f>
        <v>17462.688046252872</v>
      </c>
      <c r="AR23" s="45"/>
      <c r="AS23" s="45"/>
      <c r="AT23" s="45"/>
      <c r="AU23" s="45">
        <f>SUBTOTAL(9,AT34:AT1048576)/SUBTOTAL(9,$K$34:$K$1048576)</f>
        <v>1206.3106796116506</v>
      </c>
      <c r="AV23" s="45"/>
      <c r="AW23" s="45"/>
      <c r="AX23" s="45"/>
      <c r="AY23" s="45">
        <f>SUBTOTAL(9,AX34:AX1048576)/SUBTOTAL(9,$K$34:$K$1048576)</f>
        <v>-15.156245850799783</v>
      </c>
      <c r="AZ23" s="45"/>
      <c r="BA23" s="45"/>
      <c r="BB23" s="45"/>
      <c r="BC23" s="45"/>
      <c r="BD23" s="45"/>
      <c r="BE23" s="46"/>
    </row>
    <row r="27" spans="1:57" hidden="1" outlineLevel="1" x14ac:dyDescent="0.2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7" t="s">
        <v>7</v>
      </c>
      <c r="I27" s="7" t="s">
        <v>8</v>
      </c>
      <c r="J27" s="7" t="s">
        <v>9</v>
      </c>
      <c r="K27" s="7" t="s">
        <v>10</v>
      </c>
      <c r="L27" s="7" t="s">
        <v>11</v>
      </c>
      <c r="M27" s="7" t="s">
        <v>12</v>
      </c>
      <c r="N27" s="7" t="s">
        <v>13</v>
      </c>
      <c r="O27" s="7" t="s">
        <v>14</v>
      </c>
      <c r="P27" s="7" t="s">
        <v>15</v>
      </c>
      <c r="Q27" s="7" t="s">
        <v>16</v>
      </c>
      <c r="R27" s="7" t="s">
        <v>17</v>
      </c>
      <c r="S27" s="7" t="s">
        <v>18</v>
      </c>
      <c r="T27" s="7" t="s">
        <v>19</v>
      </c>
      <c r="U27" s="7" t="s">
        <v>20</v>
      </c>
      <c r="V27" s="7" t="s">
        <v>21</v>
      </c>
      <c r="W27" s="7" t="s">
        <v>22</v>
      </c>
      <c r="X27" s="7" t="s">
        <v>23</v>
      </c>
      <c r="Y27" s="7" t="s">
        <v>24</v>
      </c>
      <c r="Z27" s="7" t="s">
        <v>25</v>
      </c>
      <c r="AA27" s="7" t="s">
        <v>26</v>
      </c>
      <c r="AB27" s="7" t="s">
        <v>27</v>
      </c>
      <c r="AC27" s="7" t="s">
        <v>28</v>
      </c>
      <c r="AD27" s="7" t="s">
        <v>29</v>
      </c>
      <c r="AE27" s="7" t="s">
        <v>30</v>
      </c>
      <c r="AF27" s="7" t="s">
        <v>31</v>
      </c>
      <c r="AG27" s="7" t="s">
        <v>32</v>
      </c>
      <c r="AH27" s="7" t="s">
        <v>33</v>
      </c>
      <c r="AI27" s="7" t="s">
        <v>34</v>
      </c>
      <c r="AJ27" s="7" t="s">
        <v>35</v>
      </c>
      <c r="AK27" s="7" t="s">
        <v>36</v>
      </c>
      <c r="AL27" s="7" t="s">
        <v>37</v>
      </c>
      <c r="AM27" s="7" t="s">
        <v>38</v>
      </c>
      <c r="AN27" s="7" t="s">
        <v>39</v>
      </c>
      <c r="AO27" s="7" t="s">
        <v>40</v>
      </c>
      <c r="AP27" s="7" t="s">
        <v>41</v>
      </c>
      <c r="AQ27" s="7" t="s">
        <v>42</v>
      </c>
      <c r="AR27" s="7" t="s">
        <v>43</v>
      </c>
      <c r="AS27" s="7" t="s">
        <v>44</v>
      </c>
      <c r="AT27" s="7" t="s">
        <v>45</v>
      </c>
      <c r="AU27" s="7" t="s">
        <v>46</v>
      </c>
      <c r="AV27" s="7" t="s">
        <v>47</v>
      </c>
      <c r="AW27" s="7" t="s">
        <v>48</v>
      </c>
      <c r="AX27" s="7" t="s">
        <v>49</v>
      </c>
      <c r="AY27" s="7" t="s">
        <v>50</v>
      </c>
      <c r="AZ27" s="7" t="s">
        <v>51</v>
      </c>
      <c r="BA27" s="7" t="s">
        <v>52</v>
      </c>
      <c r="BB27" s="7" t="s">
        <v>53</v>
      </c>
      <c r="BC27" s="7" t="s">
        <v>54</v>
      </c>
      <c r="BD27" s="7" t="s">
        <v>55</v>
      </c>
      <c r="BE27" s="20" t="s">
        <v>56</v>
      </c>
    </row>
    <row r="28" spans="1:57" s="26" customFormat="1" collapsed="1" x14ac:dyDescent="0.2">
      <c r="A28" s="11"/>
      <c r="B28" s="11"/>
      <c r="C28" s="11" t="s">
        <v>232</v>
      </c>
      <c r="D28" s="11"/>
      <c r="E28" s="11"/>
      <c r="F28" s="11"/>
      <c r="G28" s="52" t="s">
        <v>233</v>
      </c>
      <c r="H28" s="54"/>
      <c r="I28" s="11"/>
      <c r="J28" s="11"/>
      <c r="K28" s="11" t="s">
        <v>234</v>
      </c>
      <c r="L28" s="11"/>
      <c r="M28" s="11"/>
      <c r="N28" s="11"/>
      <c r="O28" s="11"/>
      <c r="P28" s="11"/>
      <c r="Q28" s="52" t="s">
        <v>245</v>
      </c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4"/>
      <c r="AN28" s="11"/>
      <c r="AO28" s="52" t="s">
        <v>238</v>
      </c>
      <c r="AP28" s="53"/>
      <c r="AQ28" s="53"/>
      <c r="AR28" s="53"/>
      <c r="AS28" s="53"/>
      <c r="AT28" s="53"/>
      <c r="AU28" s="53"/>
      <c r="AV28" s="53"/>
      <c r="AW28" s="53"/>
      <c r="AX28" s="53"/>
      <c r="AY28" s="54"/>
      <c r="AZ28" s="11"/>
      <c r="BA28" s="11"/>
      <c r="BB28" s="11"/>
      <c r="BC28" s="11"/>
      <c r="BD28" s="11"/>
      <c r="BE28" s="21"/>
    </row>
    <row r="29" spans="1:57" x14ac:dyDescent="0.2">
      <c r="A29" s="9"/>
      <c r="B29" s="9"/>
      <c r="C29" s="9"/>
      <c r="D29" s="9"/>
      <c r="E29" s="9"/>
      <c r="F29" s="9"/>
      <c r="G29" s="9"/>
      <c r="H29" s="19"/>
      <c r="I29" s="9"/>
      <c r="J29" s="9"/>
      <c r="K29" s="9"/>
      <c r="L29" s="9"/>
      <c r="M29" s="9"/>
      <c r="N29" s="9"/>
      <c r="O29" s="9"/>
      <c r="P29" s="9"/>
      <c r="Q29" s="12" t="s">
        <v>246</v>
      </c>
      <c r="R29" s="9"/>
      <c r="S29" s="55" t="s">
        <v>17</v>
      </c>
      <c r="T29" s="56"/>
      <c r="U29" s="56"/>
      <c r="V29" s="56"/>
      <c r="W29" s="56"/>
      <c r="X29" s="56"/>
      <c r="Y29" s="56"/>
      <c r="Z29" s="56"/>
      <c r="AA29" s="57"/>
      <c r="AB29" s="14"/>
      <c r="AC29" s="13" t="s">
        <v>247</v>
      </c>
      <c r="AD29" s="13"/>
      <c r="AE29" s="55" t="s">
        <v>237</v>
      </c>
      <c r="AF29" s="56"/>
      <c r="AG29" s="56"/>
      <c r="AH29" s="56"/>
      <c r="AI29" s="56"/>
      <c r="AJ29" s="56"/>
      <c r="AK29" s="57"/>
      <c r="AL29" s="9"/>
      <c r="AM29" s="12" t="s">
        <v>248</v>
      </c>
      <c r="AN29" s="9"/>
      <c r="AO29" s="9" t="s">
        <v>235</v>
      </c>
      <c r="AP29" s="9"/>
      <c r="AQ29" s="9" t="s">
        <v>41</v>
      </c>
      <c r="AR29" s="9"/>
      <c r="AS29" s="9"/>
      <c r="AT29" s="9"/>
      <c r="AU29" s="9" t="s">
        <v>251</v>
      </c>
      <c r="AV29" s="9"/>
      <c r="AW29" s="9"/>
      <c r="AX29" s="9"/>
      <c r="AY29" s="9" t="s">
        <v>254</v>
      </c>
      <c r="AZ29" s="9"/>
      <c r="BA29" s="9"/>
      <c r="BB29" s="9"/>
      <c r="BC29" s="9"/>
      <c r="BD29" s="9"/>
      <c r="BE29" s="22"/>
    </row>
    <row r="30" spans="1:57" x14ac:dyDescent="0.2">
      <c r="A30" s="9"/>
      <c r="B30" s="9"/>
      <c r="C30" s="9"/>
      <c r="D30" s="9"/>
      <c r="E30" s="9"/>
      <c r="F30" s="9"/>
      <c r="G30" s="9"/>
      <c r="H30" s="19"/>
      <c r="I30" s="9"/>
      <c r="J30" s="9"/>
      <c r="K30" s="9"/>
      <c r="L30" s="9"/>
      <c r="M30" s="9"/>
      <c r="N30" s="9"/>
      <c r="O30" s="9"/>
      <c r="P30" s="9"/>
      <c r="Q30" s="9"/>
      <c r="R30" s="9"/>
      <c r="S30" s="14" t="s">
        <v>235</v>
      </c>
      <c r="T30" s="14"/>
      <c r="U30" s="18" t="s">
        <v>19</v>
      </c>
      <c r="V30" s="16"/>
      <c r="W30" s="16"/>
      <c r="X30" s="16"/>
      <c r="Y30" s="16"/>
      <c r="Z30" s="16"/>
      <c r="AA30" s="16"/>
      <c r="AB30" s="14"/>
      <c r="AC30" s="13" t="s">
        <v>246</v>
      </c>
      <c r="AD30" s="14"/>
      <c r="AE30" s="14" t="s">
        <v>235</v>
      </c>
      <c r="AF30" s="16"/>
      <c r="AG30" s="16" t="s">
        <v>259</v>
      </c>
      <c r="AH30" s="16"/>
      <c r="AI30" s="16" t="s">
        <v>33</v>
      </c>
      <c r="AJ30" s="16"/>
      <c r="AK30" s="16" t="s">
        <v>35</v>
      </c>
      <c r="AL30" s="9"/>
      <c r="AM30" s="12" t="s">
        <v>250</v>
      </c>
      <c r="AN30" s="9"/>
      <c r="AO30" s="9"/>
      <c r="AP30" s="9"/>
      <c r="AQ30" s="9"/>
      <c r="AR30" s="9"/>
      <c r="AS30" s="9"/>
      <c r="AT30" s="9"/>
      <c r="AU30" s="9" t="s">
        <v>252</v>
      </c>
      <c r="AV30" s="9"/>
      <c r="AW30" s="9"/>
      <c r="AX30" s="9"/>
      <c r="AY30" s="9"/>
      <c r="AZ30" s="9"/>
      <c r="BA30" s="9"/>
      <c r="BB30" s="9"/>
      <c r="BC30" s="9"/>
      <c r="BD30" s="9"/>
      <c r="BE30" s="22"/>
    </row>
    <row r="31" spans="1:57" x14ac:dyDescent="0.2">
      <c r="A31" s="9"/>
      <c r="B31" s="9"/>
      <c r="C31" s="9"/>
      <c r="D31" s="9"/>
      <c r="E31" s="9"/>
      <c r="F31" s="9"/>
      <c r="G31" s="9"/>
      <c r="H31" s="19"/>
      <c r="I31" s="9"/>
      <c r="J31" s="9"/>
      <c r="K31" s="9"/>
      <c r="L31" s="9"/>
      <c r="M31" s="9"/>
      <c r="N31" s="9"/>
      <c r="O31" s="9"/>
      <c r="P31" s="9"/>
      <c r="Q31" s="9"/>
      <c r="R31" s="9"/>
      <c r="S31" s="14"/>
      <c r="T31" s="14"/>
      <c r="U31" s="16" t="s">
        <v>235</v>
      </c>
      <c r="V31" s="16"/>
      <c r="W31" s="16" t="s">
        <v>255</v>
      </c>
      <c r="X31" s="16"/>
      <c r="Y31" s="16" t="s">
        <v>257</v>
      </c>
      <c r="Z31" s="16"/>
      <c r="AA31" s="16" t="s">
        <v>236</v>
      </c>
      <c r="AB31" s="14"/>
      <c r="AC31" s="14"/>
      <c r="AD31" s="14"/>
      <c r="AE31" s="14"/>
      <c r="AF31" s="16"/>
      <c r="AG31" s="16" t="s">
        <v>260</v>
      </c>
      <c r="AH31" s="16"/>
      <c r="AI31" s="16"/>
      <c r="AJ31" s="16"/>
      <c r="AK31" s="16"/>
      <c r="AL31" s="9"/>
      <c r="AM31" s="12" t="s">
        <v>249</v>
      </c>
      <c r="AN31" s="9"/>
      <c r="AO31" s="9"/>
      <c r="AP31" s="9"/>
      <c r="AQ31" s="9"/>
      <c r="AR31" s="9"/>
      <c r="AS31" s="9"/>
      <c r="AT31" s="9"/>
      <c r="AU31" s="19" t="s">
        <v>253</v>
      </c>
      <c r="AV31" s="9"/>
      <c r="AW31" s="9"/>
      <c r="AX31" s="9"/>
      <c r="AY31" s="19" t="s">
        <v>253</v>
      </c>
      <c r="AZ31" s="9"/>
      <c r="BA31" s="9"/>
      <c r="BB31" s="9"/>
      <c r="BC31" s="9"/>
      <c r="BD31" s="9"/>
      <c r="BE31" s="22"/>
    </row>
    <row r="32" spans="1:57" x14ac:dyDescent="0.2">
      <c r="A32" s="9"/>
      <c r="B32" s="9"/>
      <c r="C32" s="9"/>
      <c r="D32" s="9"/>
      <c r="E32" s="9"/>
      <c r="F32" s="9"/>
      <c r="G32" s="9"/>
      <c r="H32" s="19"/>
      <c r="I32" s="9"/>
      <c r="J32" s="9"/>
      <c r="K32" s="9"/>
      <c r="L32" s="9"/>
      <c r="M32" s="9"/>
      <c r="N32" s="9"/>
      <c r="O32" s="9"/>
      <c r="P32" s="9"/>
      <c r="Q32" s="9"/>
      <c r="R32" s="9"/>
      <c r="S32" s="14"/>
      <c r="T32" s="14"/>
      <c r="U32" s="16"/>
      <c r="V32" s="16"/>
      <c r="W32" s="16" t="s">
        <v>256</v>
      </c>
      <c r="X32" s="16"/>
      <c r="Y32" s="16" t="s">
        <v>258</v>
      </c>
      <c r="Z32" s="16"/>
      <c r="AA32" s="16"/>
      <c r="AB32" s="14"/>
      <c r="AC32" s="14"/>
      <c r="AD32" s="14"/>
      <c r="AE32" s="14"/>
      <c r="AF32" s="16"/>
      <c r="AG32" s="16"/>
      <c r="AH32" s="16"/>
      <c r="AI32" s="16"/>
      <c r="AJ32" s="16"/>
      <c r="AK32" s="16"/>
      <c r="AL32" s="9"/>
      <c r="AM32" s="12"/>
      <c r="AN32" s="9"/>
      <c r="AO32" s="9"/>
      <c r="AP32" s="9"/>
      <c r="AQ32" s="9"/>
      <c r="AR32" s="9"/>
      <c r="AS32" s="9"/>
      <c r="AT32" s="9"/>
      <c r="AU32" s="19"/>
      <c r="AV32" s="9"/>
      <c r="AW32" s="9"/>
      <c r="AX32" s="9"/>
      <c r="AY32" s="19"/>
      <c r="AZ32" s="9"/>
      <c r="BA32" s="9"/>
      <c r="BB32" s="9"/>
      <c r="BC32" s="9"/>
      <c r="BD32" s="9"/>
      <c r="BE32" s="22"/>
    </row>
    <row r="33" spans="1:57" x14ac:dyDescent="0.2">
      <c r="A33" s="10"/>
      <c r="B33" s="10"/>
      <c r="C33" s="10"/>
      <c r="D33" s="10"/>
      <c r="E33" s="10"/>
      <c r="F33" s="10"/>
      <c r="G33" s="10"/>
      <c r="H33" s="3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5"/>
      <c r="T33" s="15"/>
      <c r="U33" s="17"/>
      <c r="V33" s="17"/>
      <c r="W33" s="17"/>
      <c r="X33" s="17"/>
      <c r="Y33" s="17"/>
      <c r="Z33" s="17"/>
      <c r="AA33" s="17"/>
      <c r="AB33" s="15"/>
      <c r="AC33" s="15"/>
      <c r="AD33" s="15"/>
      <c r="AE33" s="15"/>
      <c r="AF33" s="17"/>
      <c r="AG33" s="17"/>
      <c r="AH33" s="17"/>
      <c r="AI33" s="17"/>
      <c r="AJ33" s="17"/>
      <c r="AK33" s="17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23"/>
    </row>
    <row r="34" spans="1:57" x14ac:dyDescent="0.2">
      <c r="A34" s="3">
        <v>214</v>
      </c>
      <c r="B34" s="3">
        <v>1</v>
      </c>
      <c r="C34" s="4" t="s">
        <v>57</v>
      </c>
      <c r="D34" s="4" t="s">
        <v>58</v>
      </c>
      <c r="E34" s="4" t="s">
        <v>264</v>
      </c>
      <c r="F34" s="4" t="s">
        <v>59</v>
      </c>
      <c r="G34" s="4" t="s">
        <v>60</v>
      </c>
      <c r="H34" s="32" t="s">
        <v>61</v>
      </c>
      <c r="I34" s="3">
        <v>3</v>
      </c>
      <c r="J34" s="3">
        <v>0</v>
      </c>
      <c r="K34" s="3">
        <v>1109.5</v>
      </c>
      <c r="L34" s="3">
        <v>9437</v>
      </c>
      <c r="M34" s="5">
        <v>19394432.800000001</v>
      </c>
      <c r="N34" s="5">
        <v>2055.14</v>
      </c>
      <c r="O34" s="5">
        <v>90</v>
      </c>
      <c r="P34" s="5">
        <v>18852577.369999997</v>
      </c>
      <c r="Q34" s="5">
        <v>16991.957972059485</v>
      </c>
      <c r="R34" s="5">
        <v>20091793.939999998</v>
      </c>
      <c r="S34" s="5">
        <v>18108.87241099594</v>
      </c>
      <c r="T34" s="5">
        <v>13465519.639999999</v>
      </c>
      <c r="U34" s="5">
        <v>12136.565696259575</v>
      </c>
      <c r="V34" s="5">
        <v>11939105.869999999</v>
      </c>
      <c r="W34" s="5">
        <v>10760.79844073907</v>
      </c>
      <c r="X34" s="5">
        <v>468735.91000000003</v>
      </c>
      <c r="Y34" s="5">
        <v>422.47490761604331</v>
      </c>
      <c r="Z34" s="5">
        <v>1057677.8600000001</v>
      </c>
      <c r="AA34" s="5">
        <v>953.29234790446151</v>
      </c>
      <c r="AB34" s="5">
        <v>1902897.29</v>
      </c>
      <c r="AC34" s="5">
        <v>1715.0944479495267</v>
      </c>
      <c r="AD34" s="5">
        <v>4723377.01</v>
      </c>
      <c r="AE34" s="5">
        <v>4257.2122667868407</v>
      </c>
      <c r="AF34" s="5">
        <v>1518977.35</v>
      </c>
      <c r="AG34" s="5">
        <v>1369.0647589004056</v>
      </c>
      <c r="AH34" s="5">
        <v>3066067.16</v>
      </c>
      <c r="AI34" s="5">
        <v>2763.4674718341598</v>
      </c>
      <c r="AJ34" s="5">
        <v>138332.5</v>
      </c>
      <c r="AK34" s="5">
        <v>124.6800360522758</v>
      </c>
      <c r="AL34" s="5">
        <v>-1239216.5699999998</v>
      </c>
      <c r="AM34" s="5">
        <v>-1116.9144389364576</v>
      </c>
      <c r="AN34" s="5">
        <v>19224704.949999999</v>
      </c>
      <c r="AO34" s="5">
        <v>17327.35912573231</v>
      </c>
      <c r="AP34" s="5">
        <v>17417647.949999999</v>
      </c>
      <c r="AQ34" s="5">
        <v>15698.646191978369</v>
      </c>
      <c r="AR34" s="5">
        <v>258492</v>
      </c>
      <c r="AS34" s="5">
        <v>232.98062190175756</v>
      </c>
      <c r="AT34" s="5">
        <v>1807057</v>
      </c>
      <c r="AU34" s="5">
        <v>1628.7129337539432</v>
      </c>
      <c r="AV34" s="5">
        <v>-1176437.42</v>
      </c>
      <c r="AW34" s="5">
        <v>-1060.33115817936</v>
      </c>
      <c r="AX34" s="5">
        <v>372127.58000000194</v>
      </c>
      <c r="AY34" s="5">
        <v>335.40115367282732</v>
      </c>
      <c r="AZ34" s="5">
        <v>1.862645149230957E-9</v>
      </c>
      <c r="BA34" s="4" t="s">
        <v>59</v>
      </c>
      <c r="BB34" s="6"/>
      <c r="BC34" s="4" t="s">
        <v>62</v>
      </c>
      <c r="BD34" s="3">
        <v>0</v>
      </c>
      <c r="BE34" s="24">
        <v>45562.465775462966</v>
      </c>
    </row>
    <row r="35" spans="1:57" x14ac:dyDescent="0.2">
      <c r="A35" s="3">
        <v>31</v>
      </c>
      <c r="B35" s="3">
        <v>3</v>
      </c>
      <c r="C35" s="4" t="s">
        <v>63</v>
      </c>
      <c r="D35" s="4" t="s">
        <v>64</v>
      </c>
      <c r="E35" s="4" t="s">
        <v>264</v>
      </c>
      <c r="F35" s="4" t="s">
        <v>59</v>
      </c>
      <c r="G35" s="4" t="s">
        <v>65</v>
      </c>
      <c r="H35" s="32" t="s">
        <v>66</v>
      </c>
      <c r="I35" s="3">
        <v>2</v>
      </c>
      <c r="J35" s="3">
        <v>0</v>
      </c>
      <c r="K35" s="3">
        <v>260.5</v>
      </c>
      <c r="L35" s="3">
        <v>8950</v>
      </c>
      <c r="M35" s="5">
        <v>17139406.239999998</v>
      </c>
      <c r="N35" s="5">
        <v>1915.01</v>
      </c>
      <c r="O35" s="5">
        <v>27</v>
      </c>
      <c r="P35" s="5">
        <v>6002453.540000001</v>
      </c>
      <c r="Q35" s="5">
        <v>23042.04813819578</v>
      </c>
      <c r="R35" s="5">
        <v>6213717.9700000007</v>
      </c>
      <c r="S35" s="5">
        <v>23853.044030710174</v>
      </c>
      <c r="T35" s="5">
        <v>4577950.4000000004</v>
      </c>
      <c r="U35" s="5">
        <v>17573.705950095969</v>
      </c>
      <c r="V35" s="5">
        <v>4042701.8000000003</v>
      </c>
      <c r="W35" s="5">
        <v>15519.008829174665</v>
      </c>
      <c r="X35" s="5">
        <v>176721.55</v>
      </c>
      <c r="Y35" s="5">
        <v>678.3936660268713</v>
      </c>
      <c r="Z35" s="5">
        <v>358527.05</v>
      </c>
      <c r="AA35" s="5">
        <v>1376.3034548944338</v>
      </c>
      <c r="AB35" s="5">
        <v>576295.94999999995</v>
      </c>
      <c r="AC35" s="5">
        <v>2212.2685220729363</v>
      </c>
      <c r="AD35" s="5">
        <v>1059471.6200000001</v>
      </c>
      <c r="AE35" s="5">
        <v>4067.0695585412673</v>
      </c>
      <c r="AF35" s="5">
        <v>133400</v>
      </c>
      <c r="AG35" s="5">
        <v>512.09213051823417</v>
      </c>
      <c r="AH35" s="5">
        <v>880791.62</v>
      </c>
      <c r="AI35" s="5">
        <v>3381.1578502879079</v>
      </c>
      <c r="AJ35" s="5">
        <v>45280</v>
      </c>
      <c r="AK35" s="5">
        <v>173.81957773512477</v>
      </c>
      <c r="AL35" s="5">
        <v>-211264.43</v>
      </c>
      <c r="AM35" s="5">
        <v>-810.99589251439534</v>
      </c>
      <c r="AN35" s="5">
        <v>5668802.5800000001</v>
      </c>
      <c r="AO35" s="5">
        <v>21761.238310940498</v>
      </c>
      <c r="AP35" s="5">
        <v>4609416.58</v>
      </c>
      <c r="AQ35" s="5">
        <v>17694.497428023034</v>
      </c>
      <c r="AR35" s="5">
        <v>1088772</v>
      </c>
      <c r="AS35" s="5">
        <v>4179.5470249520149</v>
      </c>
      <c r="AT35" s="5">
        <v>1059386</v>
      </c>
      <c r="AU35" s="5">
        <v>4066.7408829174665</v>
      </c>
      <c r="AV35" s="5">
        <v>-304264.96000000002</v>
      </c>
      <c r="AW35" s="5">
        <v>-1168.0036852207295</v>
      </c>
      <c r="AX35" s="5">
        <v>-333650.96000000089</v>
      </c>
      <c r="AY35" s="5">
        <v>-1280.8098272552818</v>
      </c>
      <c r="AZ35" s="5">
        <v>-8.7311491370201111E-10</v>
      </c>
      <c r="BA35" s="4" t="s">
        <v>59</v>
      </c>
      <c r="BB35" s="6"/>
      <c r="BC35" s="4" t="s">
        <v>62</v>
      </c>
      <c r="BD35" s="3">
        <v>0</v>
      </c>
      <c r="BE35" s="24">
        <v>45562.465775462966</v>
      </c>
    </row>
    <row r="36" spans="1:57" x14ac:dyDescent="0.2">
      <c r="A36" s="3">
        <v>17</v>
      </c>
      <c r="B36" s="3">
        <v>4</v>
      </c>
      <c r="C36" s="4" t="s">
        <v>67</v>
      </c>
      <c r="D36" s="4" t="s">
        <v>68</v>
      </c>
      <c r="E36" s="4" t="s">
        <v>264</v>
      </c>
      <c r="F36" s="4" t="s">
        <v>59</v>
      </c>
      <c r="G36" s="4" t="s">
        <v>69</v>
      </c>
      <c r="H36" s="32" t="s">
        <v>70</v>
      </c>
      <c r="I36" s="3">
        <v>1</v>
      </c>
      <c r="J36" s="3">
        <v>0</v>
      </c>
      <c r="K36" s="3">
        <v>218</v>
      </c>
      <c r="L36" s="3">
        <v>2348</v>
      </c>
      <c r="M36" s="5">
        <v>5689913.9000000004</v>
      </c>
      <c r="N36" s="5">
        <v>2423.3000000000002</v>
      </c>
      <c r="O36" s="5">
        <v>64</v>
      </c>
      <c r="P36" s="5">
        <v>3539156.7300000004</v>
      </c>
      <c r="Q36" s="5">
        <v>16234.66389908257</v>
      </c>
      <c r="R36" s="5">
        <v>3748186.7600000002</v>
      </c>
      <c r="S36" s="5">
        <v>17193.517247706422</v>
      </c>
      <c r="T36" s="5">
        <v>2481747.69</v>
      </c>
      <c r="U36" s="5">
        <v>11384.163715596331</v>
      </c>
      <c r="V36" s="5">
        <v>2222123.2000000002</v>
      </c>
      <c r="W36" s="5">
        <v>10193.225688073395</v>
      </c>
      <c r="X36" s="5">
        <v>83122.53</v>
      </c>
      <c r="Y36" s="5">
        <v>381.29600917431191</v>
      </c>
      <c r="Z36" s="5">
        <v>176501.95999999996</v>
      </c>
      <c r="AA36" s="5">
        <v>809.64201834862365</v>
      </c>
      <c r="AB36" s="5">
        <v>318885.95</v>
      </c>
      <c r="AC36" s="5">
        <v>1462.7795871559633</v>
      </c>
      <c r="AD36" s="5">
        <v>947553.12</v>
      </c>
      <c r="AE36" s="5">
        <v>4346.5739449541288</v>
      </c>
      <c r="AF36" s="5">
        <v>537000</v>
      </c>
      <c r="AG36" s="5">
        <v>2463.3027522935781</v>
      </c>
      <c r="AH36" s="5">
        <v>410553.12</v>
      </c>
      <c r="AI36" s="5">
        <v>1883.2711926605505</v>
      </c>
      <c r="AJ36" s="5">
        <v>0</v>
      </c>
      <c r="AK36" s="5">
        <v>0</v>
      </c>
      <c r="AL36" s="5">
        <v>-209030.03</v>
      </c>
      <c r="AM36" s="5">
        <v>-958.85334862385321</v>
      </c>
      <c r="AN36" s="5">
        <v>3544337</v>
      </c>
      <c r="AO36" s="5">
        <v>16258.426605504586</v>
      </c>
      <c r="AP36" s="5">
        <v>3641703</v>
      </c>
      <c r="AQ36" s="5">
        <v>16705.059633027522</v>
      </c>
      <c r="AR36" s="5">
        <v>-94817</v>
      </c>
      <c r="AS36" s="5">
        <v>-434.94036697247708</v>
      </c>
      <c r="AT36" s="5">
        <v>-97366</v>
      </c>
      <c r="AU36" s="5">
        <v>-446.63302752293578</v>
      </c>
      <c r="AV36" s="5">
        <v>7729.27</v>
      </c>
      <c r="AW36" s="5">
        <v>35.455366972477066</v>
      </c>
      <c r="AX36" s="5">
        <v>5180.269999999553</v>
      </c>
      <c r="AY36" s="5">
        <v>23.762706422016297</v>
      </c>
      <c r="AZ36" s="5">
        <v>-4.4747139327228069E-10</v>
      </c>
      <c r="BA36" s="4" t="s">
        <v>71</v>
      </c>
      <c r="BB36" s="6"/>
      <c r="BC36" s="4" t="s">
        <v>62</v>
      </c>
      <c r="BD36" s="3">
        <v>0</v>
      </c>
      <c r="BE36" s="24">
        <v>45562.465775462966</v>
      </c>
    </row>
    <row r="37" spans="1:57" x14ac:dyDescent="0.2">
      <c r="A37" s="3">
        <v>16</v>
      </c>
      <c r="B37" s="3">
        <v>5</v>
      </c>
      <c r="C37" s="4" t="s">
        <v>72</v>
      </c>
      <c r="D37" s="4" t="s">
        <v>68</v>
      </c>
      <c r="E37" s="4" t="s">
        <v>264</v>
      </c>
      <c r="F37" s="4" t="s">
        <v>59</v>
      </c>
      <c r="G37" s="4" t="s">
        <v>65</v>
      </c>
      <c r="H37" s="32" t="s">
        <v>66</v>
      </c>
      <c r="I37" s="3">
        <v>2</v>
      </c>
      <c r="J37" s="3">
        <v>0</v>
      </c>
      <c r="K37" s="3">
        <v>226</v>
      </c>
      <c r="L37" s="3">
        <v>9080</v>
      </c>
      <c r="M37" s="5">
        <v>21618538.329999998</v>
      </c>
      <c r="N37" s="5">
        <v>2380.89</v>
      </c>
      <c r="O37" s="5">
        <v>24</v>
      </c>
      <c r="P37" s="5">
        <v>4698508.42</v>
      </c>
      <c r="Q37" s="5">
        <v>20789.860265486725</v>
      </c>
      <c r="R37" s="5">
        <v>5091486.04</v>
      </c>
      <c r="S37" s="5">
        <v>22528.699292035399</v>
      </c>
      <c r="T37" s="5">
        <v>3521600.03</v>
      </c>
      <c r="U37" s="5">
        <v>15582.301017699114</v>
      </c>
      <c r="V37" s="5">
        <v>3099185.4</v>
      </c>
      <c r="W37" s="5">
        <v>13713.209734513273</v>
      </c>
      <c r="X37" s="5">
        <v>170247.78</v>
      </c>
      <c r="Y37" s="5">
        <v>753.30876106194694</v>
      </c>
      <c r="Z37" s="5">
        <v>252166.85000000003</v>
      </c>
      <c r="AA37" s="5">
        <v>1115.7825221238941</v>
      </c>
      <c r="AB37" s="5">
        <v>717073.4</v>
      </c>
      <c r="AC37" s="5">
        <v>3172.8911504424782</v>
      </c>
      <c r="AD37" s="5">
        <v>852812.61</v>
      </c>
      <c r="AE37" s="5">
        <v>3773.5071238938053</v>
      </c>
      <c r="AF37" s="5">
        <v>40000</v>
      </c>
      <c r="AG37" s="5">
        <v>176.99115044247787</v>
      </c>
      <c r="AH37" s="5">
        <v>812812.61</v>
      </c>
      <c r="AI37" s="5">
        <v>3596.5159734513272</v>
      </c>
      <c r="AJ37" s="5">
        <v>0</v>
      </c>
      <c r="AK37" s="5">
        <v>0</v>
      </c>
      <c r="AL37" s="5">
        <v>-392977.62</v>
      </c>
      <c r="AM37" s="5">
        <v>-1738.8390265486726</v>
      </c>
      <c r="AN37" s="5">
        <v>4691881.7300000004</v>
      </c>
      <c r="AO37" s="5">
        <v>20760.538628318587</v>
      </c>
      <c r="AP37" s="5">
        <v>5266777.7300000004</v>
      </c>
      <c r="AQ37" s="5">
        <v>23304.326238938054</v>
      </c>
      <c r="AR37" s="5">
        <v>-571236</v>
      </c>
      <c r="AS37" s="5">
        <v>-2527.5929203539822</v>
      </c>
      <c r="AT37" s="5">
        <v>-574896</v>
      </c>
      <c r="AU37" s="5">
        <v>-2543.787610619469</v>
      </c>
      <c r="AV37" s="5">
        <v>-2966.69</v>
      </c>
      <c r="AW37" s="5">
        <v>-13.126946902654867</v>
      </c>
      <c r="AX37" s="5">
        <v>-6626.6899999994785</v>
      </c>
      <c r="AY37" s="5">
        <v>-29.321637168139286</v>
      </c>
      <c r="AZ37" s="5">
        <v>5.2159521146677434E-10</v>
      </c>
      <c r="BA37" s="4" t="s">
        <v>71</v>
      </c>
      <c r="BB37" s="6"/>
      <c r="BC37" s="4" t="s">
        <v>62</v>
      </c>
      <c r="BD37" s="3">
        <v>0</v>
      </c>
      <c r="BE37" s="24">
        <v>45562.465775462966</v>
      </c>
    </row>
    <row r="38" spans="1:57" x14ac:dyDescent="0.2">
      <c r="A38" s="3">
        <v>225</v>
      </c>
      <c r="B38" s="3">
        <v>110</v>
      </c>
      <c r="C38" s="4" t="s">
        <v>73</v>
      </c>
      <c r="D38" s="4" t="s">
        <v>74</v>
      </c>
      <c r="E38" s="4" t="s">
        <v>264</v>
      </c>
      <c r="F38" s="4" t="s">
        <v>59</v>
      </c>
      <c r="G38" s="4" t="s">
        <v>69</v>
      </c>
      <c r="H38" s="32" t="s">
        <v>70</v>
      </c>
      <c r="I38" s="3">
        <v>1</v>
      </c>
      <c r="J38" s="3">
        <v>0</v>
      </c>
      <c r="K38" s="3">
        <v>99</v>
      </c>
      <c r="L38" s="3">
        <v>1273</v>
      </c>
      <c r="M38" s="5">
        <v>2445926.11</v>
      </c>
      <c r="N38" s="5">
        <v>1921.38</v>
      </c>
      <c r="O38" s="5">
        <v>69</v>
      </c>
      <c r="P38" s="5">
        <v>1671755.4899999998</v>
      </c>
      <c r="Q38" s="5">
        <v>16886.419090909087</v>
      </c>
      <c r="R38" s="5">
        <v>1755115.3399999999</v>
      </c>
      <c r="S38" s="5">
        <v>17728.437777777777</v>
      </c>
      <c r="T38" s="5">
        <v>1220146.67</v>
      </c>
      <c r="U38" s="5">
        <v>12324.713838383837</v>
      </c>
      <c r="V38" s="5">
        <v>988086.88</v>
      </c>
      <c r="W38" s="5">
        <v>9980.6755555555555</v>
      </c>
      <c r="X38" s="5">
        <v>34353.040000000001</v>
      </c>
      <c r="Y38" s="5">
        <v>347.00040404040402</v>
      </c>
      <c r="Z38" s="5">
        <v>197706.75</v>
      </c>
      <c r="AA38" s="5">
        <v>1997.0378787878788</v>
      </c>
      <c r="AB38" s="5">
        <v>251021.09</v>
      </c>
      <c r="AC38" s="5">
        <v>2535.5665656565657</v>
      </c>
      <c r="AD38" s="5">
        <v>283947.57999999996</v>
      </c>
      <c r="AE38" s="5">
        <v>2868.1573737373733</v>
      </c>
      <c r="AF38" s="5">
        <v>55814</v>
      </c>
      <c r="AG38" s="5">
        <v>563.77777777777783</v>
      </c>
      <c r="AH38" s="5">
        <v>221644.73</v>
      </c>
      <c r="AI38" s="5">
        <v>2238.8356565656568</v>
      </c>
      <c r="AJ38" s="5">
        <v>6488.85</v>
      </c>
      <c r="AK38" s="5">
        <v>65.543939393939397</v>
      </c>
      <c r="AL38" s="5">
        <v>-83359.850000000006</v>
      </c>
      <c r="AM38" s="5">
        <v>-842.01868686868693</v>
      </c>
      <c r="AN38" s="5">
        <v>1779590.05</v>
      </c>
      <c r="AO38" s="5">
        <v>17975.657070707071</v>
      </c>
      <c r="AP38" s="5">
        <v>1682930.05</v>
      </c>
      <c r="AQ38" s="5">
        <v>16999.293434343435</v>
      </c>
      <c r="AR38" s="5">
        <v>0</v>
      </c>
      <c r="AS38" s="5">
        <v>0</v>
      </c>
      <c r="AT38" s="5">
        <v>96660</v>
      </c>
      <c r="AU38" s="5">
        <v>976.36363636363637</v>
      </c>
      <c r="AV38" s="5">
        <v>11174.56</v>
      </c>
      <c r="AW38" s="5">
        <v>112.87434343434343</v>
      </c>
      <c r="AX38" s="5">
        <v>107834.56000000029</v>
      </c>
      <c r="AY38" s="5">
        <v>1089.2379797979827</v>
      </c>
      <c r="AZ38" s="5">
        <v>2.8921931516379118E-10</v>
      </c>
      <c r="BA38" s="4" t="s">
        <v>59</v>
      </c>
      <c r="BB38" s="6"/>
      <c r="BC38" s="4" t="s">
        <v>62</v>
      </c>
      <c r="BD38" s="3">
        <v>0</v>
      </c>
      <c r="BE38" s="24">
        <v>45562.465775462966</v>
      </c>
    </row>
    <row r="39" spans="1:57" x14ac:dyDescent="0.2">
      <c r="A39" s="3">
        <v>222</v>
      </c>
      <c r="B39" s="3">
        <v>105</v>
      </c>
      <c r="C39" s="4" t="s">
        <v>75</v>
      </c>
      <c r="D39" s="4" t="s">
        <v>76</v>
      </c>
      <c r="E39" s="4" t="s">
        <v>264</v>
      </c>
      <c r="F39" s="4" t="s">
        <v>59</v>
      </c>
      <c r="G39" s="4" t="s">
        <v>60</v>
      </c>
      <c r="H39" s="32" t="s">
        <v>61</v>
      </c>
      <c r="I39" s="3">
        <v>3</v>
      </c>
      <c r="J39" s="3">
        <v>0</v>
      </c>
      <c r="K39" s="3">
        <v>1862</v>
      </c>
      <c r="L39" s="3">
        <v>16634</v>
      </c>
      <c r="M39" s="5">
        <v>27163138.100000001</v>
      </c>
      <c r="N39" s="5">
        <v>1632.98</v>
      </c>
      <c r="O39" s="5">
        <v>93</v>
      </c>
      <c r="P39" s="5">
        <v>33980944.939999998</v>
      </c>
      <c r="Q39" s="5">
        <v>18249.701901181525</v>
      </c>
      <c r="R39" s="5">
        <v>34337700.799999997</v>
      </c>
      <c r="S39" s="5">
        <v>18441.300107411385</v>
      </c>
      <c r="T39" s="5">
        <v>24920163.859999999</v>
      </c>
      <c r="U39" s="5">
        <v>13383.546648764768</v>
      </c>
      <c r="V39" s="5">
        <v>22111672.699999999</v>
      </c>
      <c r="W39" s="5">
        <v>11875.22701396348</v>
      </c>
      <c r="X39" s="5">
        <v>809437.07000000007</v>
      </c>
      <c r="Y39" s="5">
        <v>434.7137862513427</v>
      </c>
      <c r="Z39" s="5">
        <v>1999054.0899999999</v>
      </c>
      <c r="AA39" s="5">
        <v>1073.6058485499461</v>
      </c>
      <c r="AB39" s="5">
        <v>3236447.39</v>
      </c>
      <c r="AC39" s="5">
        <v>1738.1564930182601</v>
      </c>
      <c r="AD39" s="5">
        <v>6181089.5499999998</v>
      </c>
      <c r="AE39" s="5">
        <v>3319.5969656283564</v>
      </c>
      <c r="AF39" s="5">
        <v>1266171.1499999999</v>
      </c>
      <c r="AG39" s="5">
        <v>680.00598818474748</v>
      </c>
      <c r="AH39" s="5">
        <v>4788328.5999999996</v>
      </c>
      <c r="AI39" s="5">
        <v>2571.6050483351232</v>
      </c>
      <c r="AJ39" s="5">
        <v>126589.8</v>
      </c>
      <c r="AK39" s="5">
        <v>67.985929108485507</v>
      </c>
      <c r="AL39" s="5">
        <v>-356755.8600000001</v>
      </c>
      <c r="AM39" s="5">
        <v>-191.59820622986041</v>
      </c>
      <c r="AN39" s="5">
        <v>34354525.760000005</v>
      </c>
      <c r="AO39" s="5">
        <v>18450.336068743291</v>
      </c>
      <c r="AP39" s="5">
        <v>25186530.760000002</v>
      </c>
      <c r="AQ39" s="5">
        <v>13526.600837808808</v>
      </c>
      <c r="AR39" s="5">
        <v>8640965</v>
      </c>
      <c r="AS39" s="5">
        <v>4640.6901181525245</v>
      </c>
      <c r="AT39" s="5">
        <v>9167995</v>
      </c>
      <c r="AU39" s="5">
        <v>4923.7352309344787</v>
      </c>
      <c r="AV39" s="5">
        <v>-153449.18</v>
      </c>
      <c r="AW39" s="5">
        <v>-82.410945220193341</v>
      </c>
      <c r="AX39" s="5">
        <v>373580.82000000775</v>
      </c>
      <c r="AY39" s="5">
        <v>200.63416756176571</v>
      </c>
      <c r="AZ39" s="5">
        <v>7.7416189014911652E-9</v>
      </c>
      <c r="BA39" s="4" t="s">
        <v>71</v>
      </c>
      <c r="BB39" s="6"/>
      <c r="BC39" s="4" t="s">
        <v>62</v>
      </c>
      <c r="BD39" s="3">
        <v>0</v>
      </c>
      <c r="BE39" s="24">
        <v>45562.465775462966</v>
      </c>
    </row>
    <row r="40" spans="1:57" x14ac:dyDescent="0.2">
      <c r="A40" s="3">
        <v>142</v>
      </c>
      <c r="B40" s="3">
        <v>9</v>
      </c>
      <c r="C40" s="4" t="s">
        <v>77</v>
      </c>
      <c r="D40" s="4" t="s">
        <v>78</v>
      </c>
      <c r="E40" s="4" t="s">
        <v>264</v>
      </c>
      <c r="F40" s="4" t="s">
        <v>59</v>
      </c>
      <c r="G40" s="4" t="s">
        <v>69</v>
      </c>
      <c r="H40" s="32" t="s">
        <v>70</v>
      </c>
      <c r="I40" s="3">
        <v>1</v>
      </c>
      <c r="J40" s="3">
        <v>0</v>
      </c>
      <c r="K40" s="3">
        <v>1072.5</v>
      </c>
      <c r="L40" s="3">
        <v>13434</v>
      </c>
      <c r="M40" s="5">
        <v>23875422.52</v>
      </c>
      <c r="N40" s="5">
        <v>1777.23</v>
      </c>
      <c r="O40" s="5">
        <v>68</v>
      </c>
      <c r="P40" s="5">
        <v>19051770.890000001</v>
      </c>
      <c r="Q40" s="5">
        <v>17763.888941724941</v>
      </c>
      <c r="R40" s="5">
        <v>18442272.359999999</v>
      </c>
      <c r="S40" s="5">
        <v>17195.591944055945</v>
      </c>
      <c r="T40" s="5">
        <v>11748411</v>
      </c>
      <c r="U40" s="5">
        <v>10954.229370629371</v>
      </c>
      <c r="V40" s="5">
        <v>10709117.700000001</v>
      </c>
      <c r="W40" s="5">
        <v>9985.1913286713298</v>
      </c>
      <c r="X40" s="5">
        <v>379503.17</v>
      </c>
      <c r="Y40" s="5">
        <v>353.84910955710956</v>
      </c>
      <c r="Z40" s="5">
        <v>659790.12999999989</v>
      </c>
      <c r="AA40" s="5">
        <v>615.18893240093234</v>
      </c>
      <c r="AB40" s="5">
        <v>2063442.24</v>
      </c>
      <c r="AC40" s="5">
        <v>1923.9554685314686</v>
      </c>
      <c r="AD40" s="5">
        <v>4630419.12</v>
      </c>
      <c r="AE40" s="5">
        <v>4317.4071048951046</v>
      </c>
      <c r="AF40" s="5">
        <v>2122300</v>
      </c>
      <c r="AG40" s="5">
        <v>1978.8344988344988</v>
      </c>
      <c r="AH40" s="5">
        <v>2169583.12</v>
      </c>
      <c r="AI40" s="5">
        <v>2022.9213240093241</v>
      </c>
      <c r="AJ40" s="5">
        <v>338536</v>
      </c>
      <c r="AK40" s="5">
        <v>315.65128205128207</v>
      </c>
      <c r="AL40" s="5">
        <v>609498.53</v>
      </c>
      <c r="AM40" s="5">
        <v>568.29699766899773</v>
      </c>
      <c r="AN40" s="5">
        <v>19028840.890000001</v>
      </c>
      <c r="AO40" s="5">
        <v>17742.508988344987</v>
      </c>
      <c r="AP40" s="5">
        <v>15953283.890000001</v>
      </c>
      <c r="AQ40" s="5">
        <v>14874.856773892774</v>
      </c>
      <c r="AR40" s="5">
        <v>3098487</v>
      </c>
      <c r="AS40" s="5">
        <v>2889.0321678321679</v>
      </c>
      <c r="AT40" s="5">
        <v>3075557</v>
      </c>
      <c r="AU40" s="5">
        <v>2867.6522144522146</v>
      </c>
      <c r="AV40" s="5">
        <v>0</v>
      </c>
      <c r="AW40" s="5">
        <v>0</v>
      </c>
      <c r="AX40" s="5">
        <v>-22930</v>
      </c>
      <c r="AY40" s="5">
        <v>-21.379953379953381</v>
      </c>
      <c r="AZ40" s="5">
        <v>0</v>
      </c>
      <c r="BA40" s="4" t="s">
        <v>59</v>
      </c>
      <c r="BB40" s="6"/>
      <c r="BC40" s="4" t="s">
        <v>62</v>
      </c>
      <c r="BD40" s="3">
        <v>0</v>
      </c>
      <c r="BE40" s="24">
        <v>45562.465775462966</v>
      </c>
    </row>
    <row r="41" spans="1:57" x14ac:dyDescent="0.2">
      <c r="A41" s="3">
        <v>37</v>
      </c>
      <c r="B41" s="3">
        <v>10</v>
      </c>
      <c r="C41" s="4" t="s">
        <v>79</v>
      </c>
      <c r="D41" s="4" t="s">
        <v>78</v>
      </c>
      <c r="E41" s="4" t="s">
        <v>264</v>
      </c>
      <c r="F41" s="4" t="s">
        <v>59</v>
      </c>
      <c r="G41" s="4" t="s">
        <v>65</v>
      </c>
      <c r="H41" s="32" t="s">
        <v>66</v>
      </c>
      <c r="I41" s="3">
        <v>2</v>
      </c>
      <c r="J41" s="3">
        <v>0</v>
      </c>
      <c r="K41" s="3">
        <v>508</v>
      </c>
      <c r="L41" s="3">
        <v>19049</v>
      </c>
      <c r="M41" s="5">
        <v>36967781</v>
      </c>
      <c r="N41" s="5">
        <v>1940.66</v>
      </c>
      <c r="O41" s="5">
        <v>37</v>
      </c>
      <c r="P41" s="5">
        <v>14325305.41</v>
      </c>
      <c r="Q41" s="5">
        <v>28199.420098425198</v>
      </c>
      <c r="R41" s="5">
        <v>13399048.280000001</v>
      </c>
      <c r="S41" s="5">
        <v>26376.079291338585</v>
      </c>
      <c r="T41" s="5">
        <v>8163229.7299999995</v>
      </c>
      <c r="U41" s="5">
        <v>16069.349862204723</v>
      </c>
      <c r="V41" s="5">
        <v>6703753.1499999994</v>
      </c>
      <c r="W41" s="5">
        <v>13196.364468503936</v>
      </c>
      <c r="X41" s="5">
        <v>364171.2</v>
      </c>
      <c r="Y41" s="5">
        <v>716.87244094488187</v>
      </c>
      <c r="Z41" s="5">
        <v>1095305.3800000001</v>
      </c>
      <c r="AA41" s="5">
        <v>2156.1129527559056</v>
      </c>
      <c r="AB41" s="5">
        <v>1673018</v>
      </c>
      <c r="AC41" s="5">
        <v>3293.3425196850394</v>
      </c>
      <c r="AD41" s="5">
        <v>3562800.5500000003</v>
      </c>
      <c r="AE41" s="5">
        <v>7013.3869094488191</v>
      </c>
      <c r="AF41" s="5">
        <v>1552700</v>
      </c>
      <c r="AG41" s="5">
        <v>3056.4960629921261</v>
      </c>
      <c r="AH41" s="5">
        <v>1779974.7</v>
      </c>
      <c r="AI41" s="5">
        <v>3503.8872047244095</v>
      </c>
      <c r="AJ41" s="5">
        <v>230125.85</v>
      </c>
      <c r="AK41" s="5">
        <v>453.00364173228348</v>
      </c>
      <c r="AL41" s="5">
        <v>926257.12999999989</v>
      </c>
      <c r="AM41" s="5">
        <v>1823.3408070866139</v>
      </c>
      <c r="AN41" s="5">
        <v>14535014</v>
      </c>
      <c r="AO41" s="5">
        <v>28612.232283464567</v>
      </c>
      <c r="AP41" s="5">
        <v>13510031</v>
      </c>
      <c r="AQ41" s="5">
        <v>26594.549212598424</v>
      </c>
      <c r="AR41" s="5">
        <v>855792</v>
      </c>
      <c r="AS41" s="5">
        <v>1684.6299212598426</v>
      </c>
      <c r="AT41" s="5">
        <v>1024983</v>
      </c>
      <c r="AU41" s="5">
        <v>2017.6830708661416</v>
      </c>
      <c r="AV41" s="5">
        <v>40517.589999999997</v>
      </c>
      <c r="AW41" s="5">
        <v>79.759035433070864</v>
      </c>
      <c r="AX41" s="5">
        <v>209708.58999999985</v>
      </c>
      <c r="AY41" s="5">
        <v>412.81218503936981</v>
      </c>
      <c r="AZ41" s="5">
        <v>-1.4551915228366852E-10</v>
      </c>
      <c r="BA41" s="4" t="s">
        <v>59</v>
      </c>
      <c r="BB41" s="6"/>
      <c r="BC41" s="4" t="s">
        <v>62</v>
      </c>
      <c r="BD41" s="3">
        <v>0</v>
      </c>
      <c r="BE41" s="24">
        <v>45562.465775462966</v>
      </c>
    </row>
    <row r="42" spans="1:57" x14ac:dyDescent="0.2">
      <c r="A42" s="3">
        <v>210</v>
      </c>
      <c r="B42" s="3">
        <v>11</v>
      </c>
      <c r="C42" s="4" t="s">
        <v>80</v>
      </c>
      <c r="D42" s="4" t="s">
        <v>81</v>
      </c>
      <c r="E42" s="4" t="s">
        <v>264</v>
      </c>
      <c r="F42" s="4" t="s">
        <v>59</v>
      </c>
      <c r="G42" s="4" t="s">
        <v>60</v>
      </c>
      <c r="H42" s="32" t="s">
        <v>61</v>
      </c>
      <c r="I42" s="3">
        <v>3</v>
      </c>
      <c r="J42" s="3">
        <v>0</v>
      </c>
      <c r="K42" s="3">
        <v>508</v>
      </c>
      <c r="L42" s="3">
        <v>4217</v>
      </c>
      <c r="M42" s="5">
        <v>9301782.5199999996</v>
      </c>
      <c r="N42" s="5">
        <v>2205.7800000000002</v>
      </c>
      <c r="O42" s="5">
        <v>95</v>
      </c>
      <c r="P42" s="5">
        <v>9495131.3600000013</v>
      </c>
      <c r="Q42" s="5">
        <v>18691.20346456693</v>
      </c>
      <c r="R42" s="5">
        <v>9852100.2300000004</v>
      </c>
      <c r="S42" s="5">
        <v>19393.898090551182</v>
      </c>
      <c r="T42" s="5">
        <v>6765477.5599999996</v>
      </c>
      <c r="U42" s="5">
        <v>13317.869212598425</v>
      </c>
      <c r="V42" s="5">
        <v>6057450.8999999994</v>
      </c>
      <c r="W42" s="5">
        <v>11924.115944881889</v>
      </c>
      <c r="X42" s="5">
        <v>251294.29</v>
      </c>
      <c r="Y42" s="5">
        <v>494.67379921259845</v>
      </c>
      <c r="Z42" s="5">
        <v>456732.37</v>
      </c>
      <c r="AA42" s="5">
        <v>899.07946850393705</v>
      </c>
      <c r="AB42" s="5">
        <v>1238356.08</v>
      </c>
      <c r="AC42" s="5">
        <v>2437.7088188976381</v>
      </c>
      <c r="AD42" s="5">
        <v>1848266.59</v>
      </c>
      <c r="AE42" s="5">
        <v>3638.3200590551182</v>
      </c>
      <c r="AF42" s="5">
        <v>777911.15</v>
      </c>
      <c r="AG42" s="5">
        <v>1531.3211614173229</v>
      </c>
      <c r="AH42" s="5">
        <v>1034742.14</v>
      </c>
      <c r="AI42" s="5">
        <v>2036.8939763779529</v>
      </c>
      <c r="AJ42" s="5">
        <v>35613.300000000003</v>
      </c>
      <c r="AK42" s="5">
        <v>70.104921259842527</v>
      </c>
      <c r="AL42" s="5">
        <v>-356968.87</v>
      </c>
      <c r="AM42" s="5">
        <v>-702.69462598425196</v>
      </c>
      <c r="AN42" s="5">
        <v>9538804.6400000006</v>
      </c>
      <c r="AO42" s="5">
        <v>18777.174488188979</v>
      </c>
      <c r="AP42" s="5">
        <v>8854257.6400000006</v>
      </c>
      <c r="AQ42" s="5">
        <v>17429.641023622047</v>
      </c>
      <c r="AR42" s="5">
        <v>724326</v>
      </c>
      <c r="AS42" s="5">
        <v>1425.8385826771653</v>
      </c>
      <c r="AT42" s="5">
        <v>684547</v>
      </c>
      <c r="AU42" s="5">
        <v>1347.5334645669291</v>
      </c>
      <c r="AV42" s="5">
        <v>83452.28</v>
      </c>
      <c r="AW42" s="5">
        <v>164.27614173228346</v>
      </c>
      <c r="AX42" s="5">
        <v>43673.279999999329</v>
      </c>
      <c r="AY42" s="5">
        <v>85.971023622045919</v>
      </c>
      <c r="AZ42" s="5">
        <v>-6.6938810050487518E-10</v>
      </c>
      <c r="BA42" s="4" t="s">
        <v>71</v>
      </c>
      <c r="BB42" s="6"/>
      <c r="BC42" s="4" t="s">
        <v>62</v>
      </c>
      <c r="BD42" s="3">
        <v>0</v>
      </c>
      <c r="BE42" s="24">
        <v>45562.465775462966</v>
      </c>
    </row>
    <row r="43" spans="1:57" x14ac:dyDescent="0.2">
      <c r="A43" s="3">
        <v>39</v>
      </c>
      <c r="B43" s="3">
        <v>12</v>
      </c>
      <c r="C43" s="4" t="s">
        <v>82</v>
      </c>
      <c r="D43" s="4" t="s">
        <v>83</v>
      </c>
      <c r="E43" s="4" t="s">
        <v>264</v>
      </c>
      <c r="F43" s="4" t="s">
        <v>84</v>
      </c>
      <c r="G43" s="4" t="s">
        <v>69</v>
      </c>
      <c r="H43" s="32" t="s">
        <v>70</v>
      </c>
      <c r="I43" s="3">
        <v>1</v>
      </c>
      <c r="J43" s="3">
        <v>0</v>
      </c>
      <c r="K43" s="3">
        <v>60.5</v>
      </c>
      <c r="L43" s="3">
        <v>948</v>
      </c>
      <c r="M43" s="5">
        <v>2744676.19</v>
      </c>
      <c r="N43" s="5">
        <v>2895.22</v>
      </c>
      <c r="O43" s="5">
        <v>55</v>
      </c>
      <c r="P43" s="5">
        <v>935353.67</v>
      </c>
      <c r="Q43" s="5">
        <v>15460.391239669421</v>
      </c>
      <c r="R43" s="5">
        <v>915729.92000000004</v>
      </c>
      <c r="S43" s="5">
        <v>15136.03173553719</v>
      </c>
      <c r="T43" s="5">
        <v>682241.88</v>
      </c>
      <c r="U43" s="5">
        <v>11276.725289256199</v>
      </c>
      <c r="V43" s="5">
        <v>509310.22</v>
      </c>
      <c r="W43" s="5">
        <v>8418.3507438016532</v>
      </c>
      <c r="X43" s="5">
        <v>4772.09</v>
      </c>
      <c r="Y43" s="5">
        <v>78.877520661157021</v>
      </c>
      <c r="Z43" s="5">
        <v>168159.56999999998</v>
      </c>
      <c r="AA43" s="5">
        <v>2779.4970247933879</v>
      </c>
      <c r="AB43" s="5">
        <v>117091.94</v>
      </c>
      <c r="AC43" s="5">
        <v>1935.4039669421488</v>
      </c>
      <c r="AD43" s="5">
        <v>116396.09999999999</v>
      </c>
      <c r="AE43" s="5">
        <v>1923.9024793388428</v>
      </c>
      <c r="AF43" s="5">
        <v>0</v>
      </c>
      <c r="AG43" s="5">
        <v>0</v>
      </c>
      <c r="AH43" s="5">
        <v>115650.7</v>
      </c>
      <c r="AI43" s="5">
        <v>1911.5818181818181</v>
      </c>
      <c r="AJ43" s="5">
        <v>745.4</v>
      </c>
      <c r="AK43" s="5">
        <v>12.320661157024793</v>
      </c>
      <c r="AL43" s="5">
        <v>19623.75</v>
      </c>
      <c r="AM43" s="5">
        <v>324.35950413223139</v>
      </c>
      <c r="AN43" s="5">
        <v>1234257.76</v>
      </c>
      <c r="AO43" s="5">
        <v>20400.954710743801</v>
      </c>
      <c r="AP43" s="5">
        <v>1529524.76</v>
      </c>
      <c r="AQ43" s="5">
        <v>25281.400991735536</v>
      </c>
      <c r="AR43" s="5">
        <v>-153500</v>
      </c>
      <c r="AS43" s="5">
        <v>-2537.1900826446281</v>
      </c>
      <c r="AT43" s="5">
        <v>-295267</v>
      </c>
      <c r="AU43" s="5">
        <v>-4880.4462809917359</v>
      </c>
      <c r="AV43" s="5">
        <v>440671.09</v>
      </c>
      <c r="AW43" s="5">
        <v>7283.8196694214885</v>
      </c>
      <c r="AX43" s="5">
        <v>298904.08999999997</v>
      </c>
      <c r="AY43" s="5">
        <v>4940.5634710743798</v>
      </c>
      <c r="AZ43" s="5">
        <v>-5.8207660913467407E-11</v>
      </c>
      <c r="BA43" s="4" t="s">
        <v>59</v>
      </c>
      <c r="BB43" s="6"/>
      <c r="BC43" s="4" t="s">
        <v>62</v>
      </c>
      <c r="BD43" s="3">
        <v>0</v>
      </c>
      <c r="BE43" s="24">
        <v>45562.465775462966</v>
      </c>
    </row>
    <row r="44" spans="1:57" x14ac:dyDescent="0.2">
      <c r="A44" s="3">
        <v>40</v>
      </c>
      <c r="B44" s="3">
        <v>13</v>
      </c>
      <c r="C44" s="4" t="s">
        <v>85</v>
      </c>
      <c r="D44" s="4" t="s">
        <v>86</v>
      </c>
      <c r="E44" s="4" t="s">
        <v>264</v>
      </c>
      <c r="F44" s="4" t="s">
        <v>59</v>
      </c>
      <c r="G44" s="4" t="s">
        <v>69</v>
      </c>
      <c r="H44" s="32" t="s">
        <v>70</v>
      </c>
      <c r="I44" s="3">
        <v>1</v>
      </c>
      <c r="J44" s="3">
        <v>0</v>
      </c>
      <c r="K44" s="3">
        <v>113</v>
      </c>
      <c r="L44" s="3">
        <v>1319</v>
      </c>
      <c r="M44" s="5">
        <v>2793746.32</v>
      </c>
      <c r="N44" s="5">
        <v>2118.0700000000002</v>
      </c>
      <c r="O44" s="5">
        <v>55</v>
      </c>
      <c r="P44" s="5">
        <v>1875864.97</v>
      </c>
      <c r="Q44" s="5">
        <v>16600.57495575221</v>
      </c>
      <c r="R44" s="5">
        <v>1944549.32</v>
      </c>
      <c r="S44" s="5">
        <v>17208.401061946905</v>
      </c>
      <c r="T44" s="5">
        <v>1267648.29</v>
      </c>
      <c r="U44" s="5">
        <v>11218.126460176991</v>
      </c>
      <c r="V44" s="5">
        <v>1112446.55</v>
      </c>
      <c r="W44" s="5">
        <v>9844.6597345132741</v>
      </c>
      <c r="X44" s="5">
        <v>50048.49</v>
      </c>
      <c r="Y44" s="5">
        <v>442.90699115044248</v>
      </c>
      <c r="Z44" s="5">
        <v>105153.25</v>
      </c>
      <c r="AA44" s="5">
        <v>930.55973451327429</v>
      </c>
      <c r="AB44" s="5">
        <v>227206.25</v>
      </c>
      <c r="AC44" s="5">
        <v>2010.674778761062</v>
      </c>
      <c r="AD44" s="5">
        <v>449694.78</v>
      </c>
      <c r="AE44" s="5">
        <v>3979.5998230088499</v>
      </c>
      <c r="AF44" s="5">
        <v>184947.85</v>
      </c>
      <c r="AG44" s="5">
        <v>1636.7066371681417</v>
      </c>
      <c r="AH44" s="5">
        <v>254709.43</v>
      </c>
      <c r="AI44" s="5">
        <v>2254.0657522123893</v>
      </c>
      <c r="AJ44" s="5">
        <v>10037.5</v>
      </c>
      <c r="AK44" s="5">
        <v>88.827433628318587</v>
      </c>
      <c r="AL44" s="5">
        <v>-68684.349999999991</v>
      </c>
      <c r="AM44" s="5">
        <v>-607.82610619469017</v>
      </c>
      <c r="AN44" s="5">
        <v>1624826.67</v>
      </c>
      <c r="AO44" s="5">
        <v>14378.997079646017</v>
      </c>
      <c r="AP44" s="5">
        <v>1536077.67</v>
      </c>
      <c r="AQ44" s="5">
        <v>13593.607699115044</v>
      </c>
      <c r="AR44" s="5">
        <v>-113895</v>
      </c>
      <c r="AS44" s="5">
        <v>-1007.9203539823009</v>
      </c>
      <c r="AT44" s="5">
        <v>88749</v>
      </c>
      <c r="AU44" s="5">
        <v>785.38938053097343</v>
      </c>
      <c r="AV44" s="5">
        <v>-453682.3</v>
      </c>
      <c r="AW44" s="5">
        <v>-4014.8876106194689</v>
      </c>
      <c r="AX44" s="5">
        <v>-251038.30000000005</v>
      </c>
      <c r="AY44" s="5">
        <v>-2221.5778761061952</v>
      </c>
      <c r="AZ44" s="5">
        <v>-5.8207660913467407E-11</v>
      </c>
      <c r="BA44" s="4" t="s">
        <v>59</v>
      </c>
      <c r="BB44" s="6"/>
      <c r="BC44" s="4" t="s">
        <v>62</v>
      </c>
      <c r="BD44" s="3">
        <v>0</v>
      </c>
      <c r="BE44" s="24">
        <v>45562.465775462966</v>
      </c>
    </row>
    <row r="45" spans="1:57" x14ac:dyDescent="0.2">
      <c r="A45" s="3">
        <v>41</v>
      </c>
      <c r="B45" s="3">
        <v>15</v>
      </c>
      <c r="C45" s="4" t="s">
        <v>87</v>
      </c>
      <c r="D45" s="4" t="s">
        <v>88</v>
      </c>
      <c r="E45" s="4" t="s">
        <v>264</v>
      </c>
      <c r="F45" s="4" t="s">
        <v>59</v>
      </c>
      <c r="G45" s="4" t="s">
        <v>60</v>
      </c>
      <c r="H45" s="32" t="s">
        <v>61</v>
      </c>
      <c r="I45" s="3">
        <v>3</v>
      </c>
      <c r="J45" s="3">
        <v>0</v>
      </c>
      <c r="K45" s="3">
        <v>352.5</v>
      </c>
      <c r="L45" s="3">
        <v>3022</v>
      </c>
      <c r="M45" s="5">
        <v>5504743.0300000003</v>
      </c>
      <c r="N45" s="5">
        <v>1821.55</v>
      </c>
      <c r="O45" s="5">
        <v>96</v>
      </c>
      <c r="P45" s="5">
        <v>7016310.4899999993</v>
      </c>
      <c r="Q45" s="5">
        <v>19904.426921985814</v>
      </c>
      <c r="R45" s="5">
        <v>7367541.6899999995</v>
      </c>
      <c r="S45" s="5">
        <v>20900.827489361702</v>
      </c>
      <c r="T45" s="5">
        <v>4752879.55</v>
      </c>
      <c r="U45" s="5">
        <v>13483.346241134752</v>
      </c>
      <c r="V45" s="5">
        <v>4203512.25</v>
      </c>
      <c r="W45" s="5">
        <v>11924.85744680851</v>
      </c>
      <c r="X45" s="5">
        <v>167380.70000000001</v>
      </c>
      <c r="Y45" s="5">
        <v>474.83886524822697</v>
      </c>
      <c r="Z45" s="5">
        <v>381986.60000000003</v>
      </c>
      <c r="AA45" s="5">
        <v>1083.6499290780143</v>
      </c>
      <c r="AB45" s="5">
        <v>772733.84</v>
      </c>
      <c r="AC45" s="5">
        <v>2192.1527375886526</v>
      </c>
      <c r="AD45" s="5">
        <v>1841928.3</v>
      </c>
      <c r="AE45" s="5">
        <v>5225.3285106382982</v>
      </c>
      <c r="AF45" s="5">
        <v>794354</v>
      </c>
      <c r="AG45" s="5">
        <v>2253.4865248226952</v>
      </c>
      <c r="AH45" s="5">
        <v>1029596.6</v>
      </c>
      <c r="AI45" s="5">
        <v>2920.8414184397161</v>
      </c>
      <c r="AJ45" s="5">
        <v>17977.7</v>
      </c>
      <c r="AK45" s="5">
        <v>51.000567375886526</v>
      </c>
      <c r="AL45" s="5">
        <v>-351231.2</v>
      </c>
      <c r="AM45" s="5">
        <v>-996.40056737588657</v>
      </c>
      <c r="AN45" s="5">
        <v>7054626.5800000001</v>
      </c>
      <c r="AO45" s="5">
        <v>20013.12504964539</v>
      </c>
      <c r="AP45" s="5">
        <v>5285382.58</v>
      </c>
      <c r="AQ45" s="5">
        <v>14993.993134751774</v>
      </c>
      <c r="AR45" s="5">
        <v>1486033</v>
      </c>
      <c r="AS45" s="5">
        <v>4215.6964539007095</v>
      </c>
      <c r="AT45" s="5">
        <v>1769244</v>
      </c>
      <c r="AU45" s="5">
        <v>5019.1319148936172</v>
      </c>
      <c r="AV45" s="5">
        <v>-244894.91</v>
      </c>
      <c r="AW45" s="5">
        <v>-694.73733333333337</v>
      </c>
      <c r="AX45" s="5">
        <v>38316.090000000782</v>
      </c>
      <c r="AY45" s="5">
        <v>108.69812765957668</v>
      </c>
      <c r="AZ45" s="5">
        <v>7.8580342233181E-10</v>
      </c>
      <c r="BA45" s="4" t="s">
        <v>71</v>
      </c>
      <c r="BB45" s="6"/>
      <c r="BC45" s="4" t="s">
        <v>62</v>
      </c>
      <c r="BD45" s="3">
        <v>0</v>
      </c>
      <c r="BE45" s="24">
        <v>45562.465775462966</v>
      </c>
    </row>
    <row r="46" spans="1:57" x14ac:dyDescent="0.2">
      <c r="A46" s="3">
        <v>215</v>
      </c>
      <c r="B46" s="3">
        <v>16</v>
      </c>
      <c r="C46" s="4" t="s">
        <v>89</v>
      </c>
      <c r="D46" s="4" t="s">
        <v>90</v>
      </c>
      <c r="E46" s="4" t="s">
        <v>264</v>
      </c>
      <c r="F46" s="4" t="s">
        <v>59</v>
      </c>
      <c r="G46" s="4" t="s">
        <v>60</v>
      </c>
      <c r="H46" s="32" t="s">
        <v>61</v>
      </c>
      <c r="I46" s="3">
        <v>3</v>
      </c>
      <c r="J46" s="3">
        <v>0</v>
      </c>
      <c r="K46" s="3">
        <v>1329</v>
      </c>
      <c r="L46" s="3">
        <v>11418</v>
      </c>
      <c r="M46" s="5">
        <v>19794856.289999999</v>
      </c>
      <c r="N46" s="5">
        <v>1733.65</v>
      </c>
      <c r="O46" s="5">
        <v>90</v>
      </c>
      <c r="P46" s="5">
        <v>22553744.600000001</v>
      </c>
      <c r="Q46" s="5">
        <v>16970.462452972162</v>
      </c>
      <c r="R46" s="5">
        <v>23183647.34</v>
      </c>
      <c r="S46" s="5">
        <v>17444.429902182092</v>
      </c>
      <c r="T46" s="5">
        <v>17191629.350000001</v>
      </c>
      <c r="U46" s="5">
        <v>12935.763243039881</v>
      </c>
      <c r="V46" s="5">
        <v>15114218.710000001</v>
      </c>
      <c r="W46" s="5">
        <v>11372.625063957863</v>
      </c>
      <c r="X46" s="5">
        <v>503106.92000000004</v>
      </c>
      <c r="Y46" s="5">
        <v>378.56051166290445</v>
      </c>
      <c r="Z46" s="5">
        <v>1574303.72</v>
      </c>
      <c r="AA46" s="5">
        <v>1184.577667419112</v>
      </c>
      <c r="AB46" s="5">
        <v>2458854.27</v>
      </c>
      <c r="AC46" s="5">
        <v>1850.1537020316027</v>
      </c>
      <c r="AD46" s="5">
        <v>3533163.72</v>
      </c>
      <c r="AE46" s="5">
        <v>2658.5129571106095</v>
      </c>
      <c r="AF46" s="5">
        <v>881494</v>
      </c>
      <c r="AG46" s="5">
        <v>663.27614747930772</v>
      </c>
      <c r="AH46" s="5">
        <v>2512741.77</v>
      </c>
      <c r="AI46" s="5">
        <v>1890.7011060948082</v>
      </c>
      <c r="AJ46" s="5">
        <v>138927.95000000001</v>
      </c>
      <c r="AK46" s="5">
        <v>104.53570353649361</v>
      </c>
      <c r="AL46" s="5">
        <v>-629902.74000000011</v>
      </c>
      <c r="AM46" s="5">
        <v>-473.96744920993234</v>
      </c>
      <c r="AN46" s="5">
        <v>23266016.670000002</v>
      </c>
      <c r="AO46" s="5">
        <v>17506.408329571106</v>
      </c>
      <c r="AP46" s="5">
        <v>17736791.670000002</v>
      </c>
      <c r="AQ46" s="5">
        <v>13345.968148984201</v>
      </c>
      <c r="AR46" s="5">
        <v>5453200</v>
      </c>
      <c r="AS46" s="5">
        <v>4103.2355154251318</v>
      </c>
      <c r="AT46" s="5">
        <v>5529225</v>
      </c>
      <c r="AU46" s="5">
        <v>4160.4401805869074</v>
      </c>
      <c r="AV46" s="5">
        <v>636247.06999999995</v>
      </c>
      <c r="AW46" s="5">
        <v>478.74121143717076</v>
      </c>
      <c r="AX46" s="5">
        <v>712272.0700000003</v>
      </c>
      <c r="AY46" s="5">
        <v>535.94587659894682</v>
      </c>
      <c r="AZ46" s="5">
        <v>3.4924596548080444E-10</v>
      </c>
      <c r="BA46" s="4" t="s">
        <v>59</v>
      </c>
      <c r="BB46" s="6"/>
      <c r="BC46" s="4" t="s">
        <v>62</v>
      </c>
      <c r="BD46" s="3">
        <v>0</v>
      </c>
      <c r="BE46" s="24">
        <v>45562.465775462966</v>
      </c>
    </row>
    <row r="47" spans="1:57" x14ac:dyDescent="0.2">
      <c r="A47" s="3">
        <v>45</v>
      </c>
      <c r="B47" s="3">
        <v>17</v>
      </c>
      <c r="C47" s="4" t="s">
        <v>91</v>
      </c>
      <c r="D47" s="4" t="s">
        <v>92</v>
      </c>
      <c r="E47" s="4" t="s">
        <v>264</v>
      </c>
      <c r="F47" s="4" t="s">
        <v>59</v>
      </c>
      <c r="G47" s="4" t="s">
        <v>69</v>
      </c>
      <c r="H47" s="32" t="s">
        <v>70</v>
      </c>
      <c r="I47" s="3">
        <v>1</v>
      </c>
      <c r="J47" s="3">
        <v>0</v>
      </c>
      <c r="K47" s="3">
        <v>182</v>
      </c>
      <c r="L47" s="3">
        <v>2681</v>
      </c>
      <c r="M47" s="5">
        <v>13108622.83</v>
      </c>
      <c r="N47" s="5">
        <v>4889.45</v>
      </c>
      <c r="O47" s="5">
        <v>36</v>
      </c>
      <c r="P47" s="5">
        <v>3617993.7699999996</v>
      </c>
      <c r="Q47" s="5">
        <v>19879.086648351647</v>
      </c>
      <c r="R47" s="5">
        <v>3885041.4299999997</v>
      </c>
      <c r="S47" s="5">
        <v>21346.381483516481</v>
      </c>
      <c r="T47" s="5">
        <v>2414530.38</v>
      </c>
      <c r="U47" s="5">
        <v>13266.650439560439</v>
      </c>
      <c r="V47" s="5">
        <v>2106882.6999999997</v>
      </c>
      <c r="W47" s="5">
        <v>11576.278571428569</v>
      </c>
      <c r="X47" s="5">
        <v>84513.66</v>
      </c>
      <c r="Y47" s="5">
        <v>464.36076923076922</v>
      </c>
      <c r="Z47" s="5">
        <v>223134.02000000002</v>
      </c>
      <c r="AA47" s="5">
        <v>1226.0110989010991</v>
      </c>
      <c r="AB47" s="5">
        <v>386622.8</v>
      </c>
      <c r="AC47" s="5">
        <v>2124.3010989010986</v>
      </c>
      <c r="AD47" s="5">
        <v>1083888.25</v>
      </c>
      <c r="AE47" s="5">
        <v>5955.4299450549452</v>
      </c>
      <c r="AF47" s="5">
        <v>217971.3</v>
      </c>
      <c r="AG47" s="5">
        <v>1197.6445054945054</v>
      </c>
      <c r="AH47" s="5">
        <v>844946.1</v>
      </c>
      <c r="AI47" s="5">
        <v>4642.560989010989</v>
      </c>
      <c r="AJ47" s="5">
        <v>20970.849999999999</v>
      </c>
      <c r="AK47" s="5">
        <v>115.22445054945054</v>
      </c>
      <c r="AL47" s="5">
        <v>-267047.65999999997</v>
      </c>
      <c r="AM47" s="5">
        <v>-1467.2948351648349</v>
      </c>
      <c r="AN47" s="5">
        <v>3372032.99</v>
      </c>
      <c r="AO47" s="5">
        <v>18527.653791208792</v>
      </c>
      <c r="AP47" s="5">
        <v>4788935.99</v>
      </c>
      <c r="AQ47" s="5">
        <v>26312.835109890111</v>
      </c>
      <c r="AR47" s="5">
        <v>-1416903</v>
      </c>
      <c r="AS47" s="5">
        <v>-7785.1813186813188</v>
      </c>
      <c r="AT47" s="5">
        <v>-1416903</v>
      </c>
      <c r="AU47" s="5">
        <v>-7785.1813186813188</v>
      </c>
      <c r="AV47" s="5">
        <v>-245960.78</v>
      </c>
      <c r="AW47" s="5">
        <v>-1351.4328571428571</v>
      </c>
      <c r="AX47" s="5">
        <v>-245960.77999999933</v>
      </c>
      <c r="AY47" s="5">
        <v>-1351.4328571428534</v>
      </c>
      <c r="AZ47" s="5">
        <v>6.6938810050487518E-10</v>
      </c>
      <c r="BA47" s="4" t="s">
        <v>59</v>
      </c>
      <c r="BB47" s="6"/>
      <c r="BC47" s="4" t="s">
        <v>62</v>
      </c>
      <c r="BD47" s="3">
        <v>1</v>
      </c>
      <c r="BE47" s="24">
        <v>45562.465775462966</v>
      </c>
    </row>
    <row r="48" spans="1:57" x14ac:dyDescent="0.2">
      <c r="A48" s="3">
        <v>46</v>
      </c>
      <c r="B48" s="3">
        <v>18</v>
      </c>
      <c r="C48" s="4" t="s">
        <v>93</v>
      </c>
      <c r="D48" s="4" t="s">
        <v>94</v>
      </c>
      <c r="E48" s="4" t="s">
        <v>264</v>
      </c>
      <c r="F48" s="4" t="s">
        <v>59</v>
      </c>
      <c r="G48" s="4" t="s">
        <v>69</v>
      </c>
      <c r="H48" s="32" t="s">
        <v>70</v>
      </c>
      <c r="I48" s="3">
        <v>1</v>
      </c>
      <c r="J48" s="3">
        <v>0</v>
      </c>
      <c r="K48" s="3">
        <v>75</v>
      </c>
      <c r="L48" s="3">
        <v>809</v>
      </c>
      <c r="M48" s="5">
        <v>1584223.67</v>
      </c>
      <c r="N48" s="5">
        <v>1958.24</v>
      </c>
      <c r="O48" s="5">
        <v>67</v>
      </c>
      <c r="P48" s="5">
        <v>1248253.8000000003</v>
      </c>
      <c r="Q48" s="5">
        <v>16643.384000000005</v>
      </c>
      <c r="R48" s="5">
        <v>1273441.2000000002</v>
      </c>
      <c r="S48" s="5">
        <v>16979.216000000004</v>
      </c>
      <c r="T48" s="5">
        <v>908761.85</v>
      </c>
      <c r="U48" s="5">
        <v>12116.824666666666</v>
      </c>
      <c r="V48" s="5">
        <v>809254.37</v>
      </c>
      <c r="W48" s="5">
        <v>10790.058266666667</v>
      </c>
      <c r="X48" s="5">
        <v>34304.03</v>
      </c>
      <c r="Y48" s="5">
        <v>457.38706666666667</v>
      </c>
      <c r="Z48" s="5">
        <v>65203.450000000004</v>
      </c>
      <c r="AA48" s="5">
        <v>869.37933333333342</v>
      </c>
      <c r="AB48" s="5">
        <v>188157.25</v>
      </c>
      <c r="AC48" s="5">
        <v>2508.7633333333333</v>
      </c>
      <c r="AD48" s="5">
        <v>176522.1</v>
      </c>
      <c r="AE48" s="5">
        <v>2353.6280000000002</v>
      </c>
      <c r="AF48" s="5">
        <v>17350</v>
      </c>
      <c r="AG48" s="5">
        <v>231.33333333333334</v>
      </c>
      <c r="AH48" s="5">
        <v>157322.1</v>
      </c>
      <c r="AI48" s="5">
        <v>2097.6280000000002</v>
      </c>
      <c r="AJ48" s="5">
        <v>1850</v>
      </c>
      <c r="AK48" s="5">
        <v>24.666666666666668</v>
      </c>
      <c r="AL48" s="5">
        <v>-25187.4</v>
      </c>
      <c r="AM48" s="5">
        <v>-335.83199999999999</v>
      </c>
      <c r="AN48" s="5">
        <v>1278791.1100000001</v>
      </c>
      <c r="AO48" s="5">
        <v>17050.548133333334</v>
      </c>
      <c r="AP48" s="5">
        <v>1061116.1100000001</v>
      </c>
      <c r="AQ48" s="5">
        <v>14148.214800000002</v>
      </c>
      <c r="AR48" s="5">
        <v>205115</v>
      </c>
      <c r="AS48" s="5">
        <v>2734.8666666666668</v>
      </c>
      <c r="AT48" s="5">
        <v>217675</v>
      </c>
      <c r="AU48" s="5">
        <v>2902.3333333333335</v>
      </c>
      <c r="AV48" s="5">
        <v>17977.310000000001</v>
      </c>
      <c r="AW48" s="5">
        <v>239.69746666666668</v>
      </c>
      <c r="AX48" s="5">
        <v>30537.309999999823</v>
      </c>
      <c r="AY48" s="5">
        <v>407.16413333333099</v>
      </c>
      <c r="AZ48" s="5">
        <v>-1.7826096154749393E-10</v>
      </c>
      <c r="BA48" s="4" t="s">
        <v>59</v>
      </c>
      <c r="BB48" s="6"/>
      <c r="BC48" s="4" t="s">
        <v>62</v>
      </c>
      <c r="BD48" s="3">
        <v>0</v>
      </c>
      <c r="BE48" s="24">
        <v>45562.465775462966</v>
      </c>
    </row>
    <row r="49" spans="1:57" x14ac:dyDescent="0.2">
      <c r="A49" s="3">
        <v>212</v>
      </c>
      <c r="B49" s="3">
        <v>20</v>
      </c>
      <c r="C49" s="4" t="s">
        <v>95</v>
      </c>
      <c r="D49" s="4" t="s">
        <v>96</v>
      </c>
      <c r="E49" s="4" t="s">
        <v>264</v>
      </c>
      <c r="F49" s="4" t="s">
        <v>59</v>
      </c>
      <c r="G49" s="4" t="s">
        <v>60</v>
      </c>
      <c r="H49" s="32" t="s">
        <v>61</v>
      </c>
      <c r="I49" s="3">
        <v>3</v>
      </c>
      <c r="J49" s="3">
        <v>0</v>
      </c>
      <c r="K49" s="3">
        <v>448</v>
      </c>
      <c r="L49" s="3">
        <v>4205</v>
      </c>
      <c r="M49" s="5">
        <v>7088796.0999999996</v>
      </c>
      <c r="N49" s="5">
        <v>1685.8</v>
      </c>
      <c r="O49" s="5">
        <v>99</v>
      </c>
      <c r="P49" s="5">
        <v>9111056.5999999996</v>
      </c>
      <c r="Q49" s="5">
        <v>20337.179910714283</v>
      </c>
      <c r="R49" s="5">
        <v>9364864.9299999997</v>
      </c>
      <c r="S49" s="5">
        <v>20903.716361607141</v>
      </c>
      <c r="T49" s="5">
        <v>6362591.2800000003</v>
      </c>
      <c r="U49" s="5">
        <v>14202.21267857143</v>
      </c>
      <c r="V49" s="5">
        <v>5682362.1200000001</v>
      </c>
      <c r="W49" s="5">
        <v>12683.844017857144</v>
      </c>
      <c r="X49" s="5">
        <v>205367.65000000002</v>
      </c>
      <c r="Y49" s="5">
        <v>458.40993303571435</v>
      </c>
      <c r="Z49" s="5">
        <v>474861.51</v>
      </c>
      <c r="AA49" s="5">
        <v>1059.9587276785714</v>
      </c>
      <c r="AB49" s="5">
        <v>916713.08</v>
      </c>
      <c r="AC49" s="5">
        <v>2046.2345535714285</v>
      </c>
      <c r="AD49" s="5">
        <v>2085560.57</v>
      </c>
      <c r="AE49" s="5">
        <v>4655.2691294642855</v>
      </c>
      <c r="AF49" s="5">
        <v>890000</v>
      </c>
      <c r="AG49" s="5">
        <v>1986.6071428571429</v>
      </c>
      <c r="AH49" s="5">
        <v>1161763.3700000001</v>
      </c>
      <c r="AI49" s="5">
        <v>2593.2218080357147</v>
      </c>
      <c r="AJ49" s="5">
        <v>33797.199999999997</v>
      </c>
      <c r="AK49" s="5">
        <v>75.440178571428561</v>
      </c>
      <c r="AL49" s="5">
        <v>-253808.33</v>
      </c>
      <c r="AM49" s="5">
        <v>-566.53645089285715</v>
      </c>
      <c r="AN49" s="5">
        <v>9245476.5099999998</v>
      </c>
      <c r="AO49" s="5">
        <v>20637.224352678571</v>
      </c>
      <c r="AP49" s="5">
        <v>6963570.5099999998</v>
      </c>
      <c r="AQ49" s="5">
        <v>15543.684174107142</v>
      </c>
      <c r="AR49" s="5">
        <v>2233635</v>
      </c>
      <c r="AS49" s="5">
        <v>4985.7924107142853</v>
      </c>
      <c r="AT49" s="5">
        <v>2281906</v>
      </c>
      <c r="AU49" s="5">
        <v>5093.5401785714284</v>
      </c>
      <c r="AV49" s="5">
        <v>86148.91</v>
      </c>
      <c r="AW49" s="5">
        <v>192.29667410714288</v>
      </c>
      <c r="AX49" s="5">
        <v>134419.91000000015</v>
      </c>
      <c r="AY49" s="5">
        <v>300.04444196428602</v>
      </c>
      <c r="AZ49" s="5">
        <v>1.4551915228366852E-10</v>
      </c>
      <c r="BA49" s="4" t="s">
        <v>71</v>
      </c>
      <c r="BB49" s="6"/>
      <c r="BC49" s="4" t="s">
        <v>62</v>
      </c>
      <c r="BD49" s="3">
        <v>0</v>
      </c>
      <c r="BE49" s="24">
        <v>45562.465775462966</v>
      </c>
    </row>
    <row r="50" spans="1:57" x14ac:dyDescent="0.2">
      <c r="A50" s="3">
        <v>49</v>
      </c>
      <c r="B50" s="3">
        <v>21</v>
      </c>
      <c r="C50" s="4" t="s">
        <v>97</v>
      </c>
      <c r="D50" s="4" t="s">
        <v>98</v>
      </c>
      <c r="E50" s="4" t="s">
        <v>264</v>
      </c>
      <c r="F50" s="4" t="s">
        <v>59</v>
      </c>
      <c r="G50" s="4" t="s">
        <v>69</v>
      </c>
      <c r="H50" s="32" t="s">
        <v>70</v>
      </c>
      <c r="I50" s="3">
        <v>1</v>
      </c>
      <c r="J50" s="3">
        <v>0</v>
      </c>
      <c r="K50" s="3">
        <v>104.5</v>
      </c>
      <c r="L50" s="3">
        <v>1222</v>
      </c>
      <c r="M50" s="5">
        <v>1479680.1</v>
      </c>
      <c r="N50" s="5">
        <v>1210.8599999999999</v>
      </c>
      <c r="O50" s="5">
        <v>63</v>
      </c>
      <c r="P50" s="5">
        <v>1922327.9299999997</v>
      </c>
      <c r="Q50" s="5">
        <v>18395.482583732053</v>
      </c>
      <c r="R50" s="5">
        <v>1893895.4999999998</v>
      </c>
      <c r="S50" s="5">
        <v>18123.401913875598</v>
      </c>
      <c r="T50" s="5">
        <v>1149232.3299999998</v>
      </c>
      <c r="U50" s="5">
        <v>10997.4385645933</v>
      </c>
      <c r="V50" s="5">
        <v>1032302.25</v>
      </c>
      <c r="W50" s="5">
        <v>9878.4904306220087</v>
      </c>
      <c r="X50" s="5">
        <v>39095.630000000005</v>
      </c>
      <c r="Y50" s="5">
        <v>374.12086124401918</v>
      </c>
      <c r="Z50" s="5">
        <v>77834.450000000012</v>
      </c>
      <c r="AA50" s="5">
        <v>744.82727272727288</v>
      </c>
      <c r="AB50" s="5">
        <v>265419.82999999996</v>
      </c>
      <c r="AC50" s="5">
        <v>2539.9026794258371</v>
      </c>
      <c r="AD50" s="5">
        <v>479243.34</v>
      </c>
      <c r="AE50" s="5">
        <v>4586.0606698564598</v>
      </c>
      <c r="AF50" s="5">
        <v>236314</v>
      </c>
      <c r="AG50" s="5">
        <v>2261.377990430622</v>
      </c>
      <c r="AH50" s="5">
        <v>227446.69</v>
      </c>
      <c r="AI50" s="5">
        <v>2176.5233492822967</v>
      </c>
      <c r="AJ50" s="5">
        <v>15482.65</v>
      </c>
      <c r="AK50" s="5">
        <v>148.15933014354067</v>
      </c>
      <c r="AL50" s="5">
        <v>28432.43</v>
      </c>
      <c r="AM50" s="5">
        <v>272.08066985645934</v>
      </c>
      <c r="AN50" s="5">
        <v>1813245.45</v>
      </c>
      <c r="AO50" s="5">
        <v>17351.631100478469</v>
      </c>
      <c r="AP50" s="5">
        <v>950501.45</v>
      </c>
      <c r="AQ50" s="5">
        <v>9095.7076555023923</v>
      </c>
      <c r="AR50" s="5">
        <v>161138</v>
      </c>
      <c r="AS50" s="5">
        <v>1541.9904306220096</v>
      </c>
      <c r="AT50" s="5">
        <v>862744</v>
      </c>
      <c r="AU50" s="5">
        <v>8255.923444976077</v>
      </c>
      <c r="AV50" s="5">
        <v>-810688.48</v>
      </c>
      <c r="AW50" s="5">
        <v>-7757.7844976076549</v>
      </c>
      <c r="AX50" s="5">
        <v>-109082.47999999975</v>
      </c>
      <c r="AY50" s="5">
        <v>-1043.8514832535861</v>
      </c>
      <c r="AZ50" s="5">
        <v>2.3283064365386963E-10</v>
      </c>
      <c r="BA50" s="4" t="s">
        <v>59</v>
      </c>
      <c r="BB50" s="6"/>
      <c r="BC50" s="4" t="s">
        <v>62</v>
      </c>
      <c r="BD50" s="3">
        <v>0</v>
      </c>
      <c r="BE50" s="24">
        <v>45562.465775462966</v>
      </c>
    </row>
    <row r="51" spans="1:57" x14ac:dyDescent="0.2">
      <c r="A51" s="3">
        <v>227</v>
      </c>
      <c r="B51" s="3">
        <v>227</v>
      </c>
      <c r="C51" s="4" t="s">
        <v>99</v>
      </c>
      <c r="D51" s="4" t="s">
        <v>100</v>
      </c>
      <c r="E51" s="4" t="s">
        <v>264</v>
      </c>
      <c r="F51" s="4" t="s">
        <v>59</v>
      </c>
      <c r="G51" s="4" t="s">
        <v>69</v>
      </c>
      <c r="H51" s="32" t="s">
        <v>70</v>
      </c>
      <c r="I51" s="3">
        <v>1</v>
      </c>
      <c r="J51" s="3">
        <v>0</v>
      </c>
      <c r="K51" s="3">
        <v>152.5</v>
      </c>
      <c r="L51" s="3">
        <v>1718</v>
      </c>
      <c r="M51" s="5">
        <v>3964607.91</v>
      </c>
      <c r="N51" s="5">
        <v>2307.6799999999998</v>
      </c>
      <c r="O51" s="5">
        <v>55</v>
      </c>
      <c r="P51" s="5">
        <v>2252544.5299999998</v>
      </c>
      <c r="Q51" s="5">
        <v>14770.783803278688</v>
      </c>
      <c r="R51" s="5">
        <v>2435706.09</v>
      </c>
      <c r="S51" s="5">
        <v>15971.843213114753</v>
      </c>
      <c r="T51" s="5">
        <v>1812906.6899999997</v>
      </c>
      <c r="U51" s="5">
        <v>11887.912721311473</v>
      </c>
      <c r="V51" s="5">
        <v>1619566.5499999998</v>
      </c>
      <c r="W51" s="5">
        <v>10620.108524590163</v>
      </c>
      <c r="X51" s="5">
        <v>76101.19</v>
      </c>
      <c r="Y51" s="5">
        <v>499.02419672131151</v>
      </c>
      <c r="Z51" s="5">
        <v>117238.94999999998</v>
      </c>
      <c r="AA51" s="5">
        <v>768.77999999999986</v>
      </c>
      <c r="AB51" s="5">
        <v>243165.55</v>
      </c>
      <c r="AC51" s="5">
        <v>1594.5281967213114</v>
      </c>
      <c r="AD51" s="5">
        <v>379633.85</v>
      </c>
      <c r="AE51" s="5">
        <v>2489.4022950819672</v>
      </c>
      <c r="AF51" s="5">
        <v>0</v>
      </c>
      <c r="AG51" s="5">
        <v>0</v>
      </c>
      <c r="AH51" s="5">
        <v>379633.85</v>
      </c>
      <c r="AI51" s="5">
        <v>2489.4022950819672</v>
      </c>
      <c r="AJ51" s="5">
        <v>0</v>
      </c>
      <c r="AK51" s="5">
        <v>0</v>
      </c>
      <c r="AL51" s="5">
        <v>-183161.56</v>
      </c>
      <c r="AM51" s="5">
        <v>-1201.0594098360655</v>
      </c>
      <c r="AN51" s="5">
        <v>2155577.9</v>
      </c>
      <c r="AO51" s="5">
        <v>14134.937049180327</v>
      </c>
      <c r="AP51" s="5">
        <v>2202255.9</v>
      </c>
      <c r="AQ51" s="5">
        <v>14441.022295081966</v>
      </c>
      <c r="AR51" s="5">
        <v>-45064</v>
      </c>
      <c r="AS51" s="5">
        <v>-295.50163934426229</v>
      </c>
      <c r="AT51" s="5">
        <v>-46678</v>
      </c>
      <c r="AU51" s="5">
        <v>-306.08524590163933</v>
      </c>
      <c r="AV51" s="5">
        <v>-95352.63</v>
      </c>
      <c r="AW51" s="5">
        <v>-625.2631475409836</v>
      </c>
      <c r="AX51" s="5">
        <v>-96966.629999999888</v>
      </c>
      <c r="AY51" s="5">
        <v>-635.84675409835995</v>
      </c>
      <c r="AZ51" s="5">
        <v>1.1641532182693481E-10</v>
      </c>
      <c r="BA51" s="4" t="s">
        <v>59</v>
      </c>
      <c r="BB51" s="6"/>
      <c r="BC51" s="4" t="s">
        <v>62</v>
      </c>
      <c r="BD51" s="3">
        <v>0</v>
      </c>
      <c r="BE51" s="24">
        <v>45562.465775462966</v>
      </c>
    </row>
    <row r="52" spans="1:57" x14ac:dyDescent="0.2">
      <c r="A52" s="3">
        <v>52</v>
      </c>
      <c r="B52" s="3">
        <v>24</v>
      </c>
      <c r="C52" s="4" t="s">
        <v>101</v>
      </c>
      <c r="D52" s="4" t="s">
        <v>102</v>
      </c>
      <c r="E52" s="4" t="s">
        <v>264</v>
      </c>
      <c r="F52" s="4" t="s">
        <v>59</v>
      </c>
      <c r="G52" s="4" t="s">
        <v>65</v>
      </c>
      <c r="H52" s="32" t="s">
        <v>66</v>
      </c>
      <c r="I52" s="3">
        <v>2</v>
      </c>
      <c r="J52" s="3">
        <v>0</v>
      </c>
      <c r="K52" s="3">
        <v>111.5</v>
      </c>
      <c r="L52" s="3">
        <v>3624</v>
      </c>
      <c r="M52" s="5">
        <v>10053166.75</v>
      </c>
      <c r="N52" s="5">
        <v>2774.05</v>
      </c>
      <c r="O52" s="5">
        <v>25</v>
      </c>
      <c r="P52" s="5">
        <v>2453210.5499999998</v>
      </c>
      <c r="Q52" s="5">
        <v>22001.888340807174</v>
      </c>
      <c r="R52" s="5">
        <v>2592142.19</v>
      </c>
      <c r="S52" s="5">
        <v>23247.912017937218</v>
      </c>
      <c r="T52" s="5">
        <v>1964986.54</v>
      </c>
      <c r="U52" s="5">
        <v>17623.197668161436</v>
      </c>
      <c r="V52" s="5">
        <v>1685552.6</v>
      </c>
      <c r="W52" s="5">
        <v>15117.063677130045</v>
      </c>
      <c r="X52" s="5">
        <v>83229.08</v>
      </c>
      <c r="Y52" s="5">
        <v>746.44914798206275</v>
      </c>
      <c r="Z52" s="5">
        <v>196204.86</v>
      </c>
      <c r="AA52" s="5">
        <v>1759.6848430493271</v>
      </c>
      <c r="AB52" s="5">
        <v>248845</v>
      </c>
      <c r="AC52" s="5">
        <v>2231.7937219730943</v>
      </c>
      <c r="AD52" s="5">
        <v>378310.65</v>
      </c>
      <c r="AE52" s="5">
        <v>3392.9206278026909</v>
      </c>
      <c r="AF52" s="5">
        <v>0</v>
      </c>
      <c r="AG52" s="5">
        <v>0</v>
      </c>
      <c r="AH52" s="5">
        <v>378310.65</v>
      </c>
      <c r="AI52" s="5">
        <v>3392.9206278026909</v>
      </c>
      <c r="AJ52" s="5">
        <v>0</v>
      </c>
      <c r="AK52" s="5">
        <v>0</v>
      </c>
      <c r="AL52" s="5">
        <v>-138931.64000000001</v>
      </c>
      <c r="AM52" s="5">
        <v>-1246.0236771300449</v>
      </c>
      <c r="AN52" s="5">
        <v>2473308.0099999998</v>
      </c>
      <c r="AO52" s="5">
        <v>22182.134618834079</v>
      </c>
      <c r="AP52" s="5">
        <v>2500701.0099999998</v>
      </c>
      <c r="AQ52" s="5">
        <v>22427.811748878921</v>
      </c>
      <c r="AR52" s="5">
        <v>-28610</v>
      </c>
      <c r="AS52" s="5">
        <v>-256.59192825112109</v>
      </c>
      <c r="AT52" s="5">
        <v>-27393</v>
      </c>
      <c r="AU52" s="5">
        <v>-245.67713004484304</v>
      </c>
      <c r="AV52" s="5">
        <v>18880.46</v>
      </c>
      <c r="AW52" s="5">
        <v>169.33147982062781</v>
      </c>
      <c r="AX52" s="5">
        <v>20097.459999999963</v>
      </c>
      <c r="AY52" s="5">
        <v>180.24627802690549</v>
      </c>
      <c r="AZ52" s="5">
        <v>-3.637978807091713E-11</v>
      </c>
      <c r="BA52" s="4" t="s">
        <v>59</v>
      </c>
      <c r="BB52" s="6"/>
      <c r="BC52" s="4" t="s">
        <v>62</v>
      </c>
      <c r="BD52" s="3">
        <v>0</v>
      </c>
      <c r="BE52" s="24">
        <v>45562.465775462966</v>
      </c>
    </row>
    <row r="53" spans="1:57" x14ac:dyDescent="0.2">
      <c r="A53" s="3">
        <v>18</v>
      </c>
      <c r="B53" s="3">
        <v>25</v>
      </c>
      <c r="C53" s="4" t="s">
        <v>103</v>
      </c>
      <c r="D53" s="4" t="s">
        <v>104</v>
      </c>
      <c r="E53" s="4" t="s">
        <v>264</v>
      </c>
      <c r="F53" s="4" t="s">
        <v>59</v>
      </c>
      <c r="G53" s="4" t="s">
        <v>60</v>
      </c>
      <c r="H53" s="32" t="s">
        <v>61</v>
      </c>
      <c r="I53" s="3">
        <v>3</v>
      </c>
      <c r="J53" s="3">
        <v>0</v>
      </c>
      <c r="K53" s="3">
        <v>605</v>
      </c>
      <c r="L53" s="3">
        <v>5015</v>
      </c>
      <c r="M53" s="5">
        <v>10614488.4</v>
      </c>
      <c r="N53" s="5">
        <v>2116.54</v>
      </c>
      <c r="O53" s="5">
        <v>95</v>
      </c>
      <c r="P53" s="5">
        <v>11304361.349999998</v>
      </c>
      <c r="Q53" s="5">
        <v>18684.894793388426</v>
      </c>
      <c r="R53" s="5">
        <v>11741144.819999998</v>
      </c>
      <c r="S53" s="5">
        <v>19406.850942148758</v>
      </c>
      <c r="T53" s="5">
        <v>7777252.379999999</v>
      </c>
      <c r="U53" s="5">
        <v>12854.962611570247</v>
      </c>
      <c r="V53" s="5">
        <v>6698948.379999999</v>
      </c>
      <c r="W53" s="5">
        <v>11072.641950413221</v>
      </c>
      <c r="X53" s="5">
        <v>346931.57</v>
      </c>
      <c r="Y53" s="5">
        <v>573.44061157024794</v>
      </c>
      <c r="Z53" s="5">
        <v>731372.43000000017</v>
      </c>
      <c r="AA53" s="5">
        <v>1208.8800495867772</v>
      </c>
      <c r="AB53" s="5">
        <v>1197069.58</v>
      </c>
      <c r="AC53" s="5">
        <v>1978.6274049586777</v>
      </c>
      <c r="AD53" s="5">
        <v>2766822.86</v>
      </c>
      <c r="AE53" s="5">
        <v>4573.2609256198348</v>
      </c>
      <c r="AF53" s="5">
        <v>909154.79</v>
      </c>
      <c r="AG53" s="5">
        <v>1502.7351900826447</v>
      </c>
      <c r="AH53" s="5">
        <v>1712809.97</v>
      </c>
      <c r="AI53" s="5">
        <v>2831.0908595041324</v>
      </c>
      <c r="AJ53" s="5">
        <v>144858.1</v>
      </c>
      <c r="AK53" s="5">
        <v>239.43487603305786</v>
      </c>
      <c r="AL53" s="5">
        <v>-436783.47</v>
      </c>
      <c r="AM53" s="5">
        <v>-721.95614876033051</v>
      </c>
      <c r="AN53" s="5">
        <v>11226536.35</v>
      </c>
      <c r="AO53" s="5">
        <v>18556.258429752066</v>
      </c>
      <c r="AP53" s="5">
        <v>10072320.35</v>
      </c>
      <c r="AQ53" s="5">
        <v>16648.463388429751</v>
      </c>
      <c r="AR53" s="5">
        <v>1232041</v>
      </c>
      <c r="AS53" s="5">
        <v>2036.4314049586776</v>
      </c>
      <c r="AT53" s="5">
        <v>1154216</v>
      </c>
      <c r="AU53" s="5">
        <v>1907.7950413223141</v>
      </c>
      <c r="AV53" s="5">
        <v>0</v>
      </c>
      <c r="AW53" s="5">
        <v>0</v>
      </c>
      <c r="AX53" s="5">
        <v>-77824.999999998137</v>
      </c>
      <c r="AY53" s="5">
        <v>-128.63636363636056</v>
      </c>
      <c r="AZ53" s="5">
        <v>1.862645149230957E-9</v>
      </c>
      <c r="BA53" s="4" t="s">
        <v>71</v>
      </c>
      <c r="BB53" s="6"/>
      <c r="BC53" s="4" t="s">
        <v>62</v>
      </c>
      <c r="BD53" s="3">
        <v>0</v>
      </c>
      <c r="BE53" s="24">
        <v>45562.465775462966</v>
      </c>
    </row>
    <row r="54" spans="1:57" x14ac:dyDescent="0.2">
      <c r="A54" s="3">
        <v>53</v>
      </c>
      <c r="B54" s="3">
        <v>26</v>
      </c>
      <c r="C54" s="4" t="s">
        <v>105</v>
      </c>
      <c r="D54" s="4" t="s">
        <v>106</v>
      </c>
      <c r="E54" s="4" t="s">
        <v>264</v>
      </c>
      <c r="F54" s="4" t="s">
        <v>59</v>
      </c>
      <c r="G54" s="4" t="s">
        <v>60</v>
      </c>
      <c r="H54" s="32" t="s">
        <v>61</v>
      </c>
      <c r="I54" s="3">
        <v>3</v>
      </c>
      <c r="J54" s="3">
        <v>0</v>
      </c>
      <c r="K54" s="3">
        <v>585</v>
      </c>
      <c r="L54" s="3">
        <v>4320</v>
      </c>
      <c r="M54" s="5">
        <v>7189633.4299999997</v>
      </c>
      <c r="N54" s="5">
        <v>1664.26</v>
      </c>
      <c r="O54" s="5">
        <v>96</v>
      </c>
      <c r="P54" s="5">
        <v>11199966.539999999</v>
      </c>
      <c r="Q54" s="5">
        <v>19145.241948717947</v>
      </c>
      <c r="R54" s="5">
        <v>11165999.77</v>
      </c>
      <c r="S54" s="5">
        <v>19087.179094017094</v>
      </c>
      <c r="T54" s="5">
        <v>7395693.46</v>
      </c>
      <c r="U54" s="5">
        <v>12642.211042735044</v>
      </c>
      <c r="V54" s="5">
        <v>6373626.5899999999</v>
      </c>
      <c r="W54" s="5">
        <v>10895.088188034188</v>
      </c>
      <c r="X54" s="5">
        <v>183224.01</v>
      </c>
      <c r="Y54" s="5">
        <v>313.2034358974359</v>
      </c>
      <c r="Z54" s="5">
        <v>838842.86</v>
      </c>
      <c r="AA54" s="5">
        <v>1433.9194188034187</v>
      </c>
      <c r="AB54" s="5">
        <v>982938.91</v>
      </c>
      <c r="AC54" s="5">
        <v>1680.237452991453</v>
      </c>
      <c r="AD54" s="5">
        <v>2787367.4</v>
      </c>
      <c r="AE54" s="5">
        <v>4764.7305982905982</v>
      </c>
      <c r="AF54" s="5">
        <v>1212546.75</v>
      </c>
      <c r="AG54" s="5">
        <v>2072.729487179487</v>
      </c>
      <c r="AH54" s="5">
        <v>1461223.1</v>
      </c>
      <c r="AI54" s="5">
        <v>2497.8172649572653</v>
      </c>
      <c r="AJ54" s="5">
        <v>113597.55</v>
      </c>
      <c r="AK54" s="5">
        <v>194.18384615384616</v>
      </c>
      <c r="AL54" s="5">
        <v>33966.770000000004</v>
      </c>
      <c r="AM54" s="5">
        <v>58.062854700854707</v>
      </c>
      <c r="AN54" s="5">
        <v>11406651.120000001</v>
      </c>
      <c r="AO54" s="5">
        <v>19498.548923076924</v>
      </c>
      <c r="AP54" s="5">
        <v>6892931.1200000001</v>
      </c>
      <c r="AQ54" s="5">
        <v>11782.78823931624</v>
      </c>
      <c r="AR54" s="5">
        <v>4580887</v>
      </c>
      <c r="AS54" s="5">
        <v>7830.5760683760682</v>
      </c>
      <c r="AT54" s="5">
        <v>4513720</v>
      </c>
      <c r="AU54" s="5">
        <v>7715.7606837606836</v>
      </c>
      <c r="AV54" s="5">
        <v>273851.58</v>
      </c>
      <c r="AW54" s="5">
        <v>468.12235897435897</v>
      </c>
      <c r="AX54" s="5">
        <v>206684.58000000194</v>
      </c>
      <c r="AY54" s="5">
        <v>353.3069743589777</v>
      </c>
      <c r="AZ54" s="5">
        <v>1.9208528101444244E-9</v>
      </c>
      <c r="BA54" s="4" t="s">
        <v>71</v>
      </c>
      <c r="BB54" s="6"/>
      <c r="BC54" s="4" t="s">
        <v>62</v>
      </c>
      <c r="BD54" s="3">
        <v>0</v>
      </c>
      <c r="BE54" s="24">
        <v>45562.465775462966</v>
      </c>
    </row>
    <row r="55" spans="1:57" x14ac:dyDescent="0.2">
      <c r="A55" s="3">
        <v>55</v>
      </c>
      <c r="B55" s="3">
        <v>27</v>
      </c>
      <c r="C55" s="4" t="s">
        <v>107</v>
      </c>
      <c r="D55" s="4" t="s">
        <v>108</v>
      </c>
      <c r="E55" s="4" t="s">
        <v>264</v>
      </c>
      <c r="F55" s="4" t="s">
        <v>59</v>
      </c>
      <c r="G55" s="4" t="s">
        <v>69</v>
      </c>
      <c r="H55" s="32" t="s">
        <v>70</v>
      </c>
      <c r="I55" s="3">
        <v>1</v>
      </c>
      <c r="J55" s="3">
        <v>0</v>
      </c>
      <c r="K55" s="3">
        <v>253</v>
      </c>
      <c r="L55" s="3">
        <v>3745</v>
      </c>
      <c r="M55" s="5">
        <v>12302507.15</v>
      </c>
      <c r="N55" s="5">
        <v>3285.04</v>
      </c>
      <c r="O55" s="5">
        <v>43</v>
      </c>
      <c r="P55" s="5">
        <v>5190985.67</v>
      </c>
      <c r="Q55" s="5">
        <v>20517.729920948615</v>
      </c>
      <c r="R55" s="5">
        <v>5476368.4799999995</v>
      </c>
      <c r="S55" s="5">
        <v>21645.725217391304</v>
      </c>
      <c r="T55" s="5">
        <v>3396639.94</v>
      </c>
      <c r="U55" s="5">
        <v>13425.454308300395</v>
      </c>
      <c r="V55" s="5">
        <v>2876499.1</v>
      </c>
      <c r="W55" s="5">
        <v>11369.561660079051</v>
      </c>
      <c r="X55" s="5">
        <v>125166.88</v>
      </c>
      <c r="Y55" s="5">
        <v>494.73075098814229</v>
      </c>
      <c r="Z55" s="5">
        <v>394973.95999999996</v>
      </c>
      <c r="AA55" s="5">
        <v>1561.1618972332014</v>
      </c>
      <c r="AB55" s="5">
        <v>769784.19</v>
      </c>
      <c r="AC55" s="5">
        <v>3042.625256916996</v>
      </c>
      <c r="AD55" s="5">
        <v>1309944.3499999999</v>
      </c>
      <c r="AE55" s="5">
        <v>5177.6456521739128</v>
      </c>
      <c r="AF55" s="5">
        <v>675630</v>
      </c>
      <c r="AG55" s="5">
        <v>2670.4743083003955</v>
      </c>
      <c r="AH55" s="5">
        <v>627460.19999999995</v>
      </c>
      <c r="AI55" s="5">
        <v>2480.0798418972331</v>
      </c>
      <c r="AJ55" s="5">
        <v>6854.15</v>
      </c>
      <c r="AK55" s="5">
        <v>27.091501976284583</v>
      </c>
      <c r="AL55" s="5">
        <v>-285382.81</v>
      </c>
      <c r="AM55" s="5">
        <v>-1127.9952964426877</v>
      </c>
      <c r="AN55" s="5">
        <v>4082433.3</v>
      </c>
      <c r="AO55" s="5">
        <v>16136.099999999999</v>
      </c>
      <c r="AP55" s="5">
        <v>5443185.2999999998</v>
      </c>
      <c r="AQ55" s="5">
        <v>21514.566403162054</v>
      </c>
      <c r="AR55" s="5">
        <v>-1360752</v>
      </c>
      <c r="AS55" s="5">
        <v>-5378.466403162055</v>
      </c>
      <c r="AT55" s="5">
        <v>-1360752</v>
      </c>
      <c r="AU55" s="5">
        <v>-5378.466403162055</v>
      </c>
      <c r="AV55" s="5">
        <v>-1108552.3700000001</v>
      </c>
      <c r="AW55" s="5">
        <v>-4381.6299209486169</v>
      </c>
      <c r="AX55" s="5">
        <v>-1108552.3700000001</v>
      </c>
      <c r="AY55" s="5">
        <v>-4381.6299209486169</v>
      </c>
      <c r="AZ55" s="5">
        <v>0</v>
      </c>
      <c r="BA55" s="4" t="s">
        <v>59</v>
      </c>
      <c r="BB55" s="6"/>
      <c r="BC55" s="4" t="s">
        <v>62</v>
      </c>
      <c r="BD55" s="3">
        <v>1</v>
      </c>
      <c r="BE55" s="24">
        <v>45562.465775462966</v>
      </c>
    </row>
    <row r="56" spans="1:57" x14ac:dyDescent="0.2">
      <c r="A56" s="3">
        <v>54</v>
      </c>
      <c r="B56" s="3">
        <v>28</v>
      </c>
      <c r="C56" s="4" t="s">
        <v>109</v>
      </c>
      <c r="D56" s="4" t="s">
        <v>108</v>
      </c>
      <c r="E56" s="4" t="s">
        <v>264</v>
      </c>
      <c r="F56" s="4" t="s">
        <v>59</v>
      </c>
      <c r="G56" s="4" t="s">
        <v>65</v>
      </c>
      <c r="H56" s="32" t="s">
        <v>66</v>
      </c>
      <c r="I56" s="3">
        <v>2</v>
      </c>
      <c r="J56" s="3">
        <v>0</v>
      </c>
      <c r="K56" s="3">
        <v>110.5</v>
      </c>
      <c r="L56" s="3">
        <v>5198</v>
      </c>
      <c r="M56" s="5">
        <v>18581571.449999999</v>
      </c>
      <c r="N56" s="5">
        <v>3574.75</v>
      </c>
      <c r="O56" s="5">
        <v>23</v>
      </c>
      <c r="P56" s="5">
        <v>3451959.12</v>
      </c>
      <c r="Q56" s="5">
        <v>31239.449049773757</v>
      </c>
      <c r="R56" s="5">
        <v>3615401.72</v>
      </c>
      <c r="S56" s="5">
        <v>32718.567601809955</v>
      </c>
      <c r="T56" s="5">
        <v>2454236.0300000003</v>
      </c>
      <c r="U56" s="5">
        <v>22210.28081447964</v>
      </c>
      <c r="V56" s="5">
        <v>2027571.7</v>
      </c>
      <c r="W56" s="5">
        <v>18349.065158371039</v>
      </c>
      <c r="X56" s="5">
        <v>134636.10999999999</v>
      </c>
      <c r="Y56" s="5">
        <v>1218.4263348416289</v>
      </c>
      <c r="Z56" s="5">
        <v>292028.22000000003</v>
      </c>
      <c r="AA56" s="5">
        <v>2642.7893212669687</v>
      </c>
      <c r="AB56" s="5">
        <v>492452.08999999997</v>
      </c>
      <c r="AC56" s="5">
        <v>4456.58</v>
      </c>
      <c r="AD56" s="5">
        <v>668713.6</v>
      </c>
      <c r="AE56" s="5">
        <v>6051.7067873303167</v>
      </c>
      <c r="AF56" s="5">
        <v>244800</v>
      </c>
      <c r="AG56" s="5">
        <v>2215.3846153846152</v>
      </c>
      <c r="AH56" s="5">
        <v>423913.6</v>
      </c>
      <c r="AI56" s="5">
        <v>3836.322171945701</v>
      </c>
      <c r="AJ56" s="5">
        <v>0</v>
      </c>
      <c r="AK56" s="5">
        <v>0</v>
      </c>
      <c r="AL56" s="5">
        <v>-163442.59999999998</v>
      </c>
      <c r="AM56" s="5">
        <v>-1479.1185520361989</v>
      </c>
      <c r="AN56" s="5">
        <v>3616892.05</v>
      </c>
      <c r="AO56" s="5">
        <v>32732.054751131222</v>
      </c>
      <c r="AP56" s="5">
        <v>4415127.05</v>
      </c>
      <c r="AQ56" s="5">
        <v>39955.900904977374</v>
      </c>
      <c r="AR56" s="5">
        <v>-798235</v>
      </c>
      <c r="AS56" s="5">
        <v>-7223.8461538461543</v>
      </c>
      <c r="AT56" s="5">
        <v>-798235</v>
      </c>
      <c r="AU56" s="5">
        <v>-7223.8461538461543</v>
      </c>
      <c r="AV56" s="5">
        <v>164932.93</v>
      </c>
      <c r="AW56" s="5">
        <v>1492.6057013574659</v>
      </c>
      <c r="AX56" s="5">
        <v>164932.9299999997</v>
      </c>
      <c r="AY56" s="5">
        <v>1492.6057013574634</v>
      </c>
      <c r="AZ56" s="5">
        <v>-2.9103830456733704E-10</v>
      </c>
      <c r="BA56" s="4" t="s">
        <v>59</v>
      </c>
      <c r="BB56" s="6"/>
      <c r="BC56" s="4" t="s">
        <v>62</v>
      </c>
      <c r="BD56" s="3">
        <v>1</v>
      </c>
      <c r="BE56" s="24">
        <v>45562.465775462966</v>
      </c>
    </row>
    <row r="57" spans="1:57" x14ac:dyDescent="0.2">
      <c r="A57" s="3">
        <v>57</v>
      </c>
      <c r="B57" s="3">
        <v>29</v>
      </c>
      <c r="C57" s="4" t="s">
        <v>110</v>
      </c>
      <c r="D57" s="4" t="s">
        <v>111</v>
      </c>
      <c r="E57" s="4" t="s">
        <v>264</v>
      </c>
      <c r="F57" s="4" t="s">
        <v>59</v>
      </c>
      <c r="G57" s="4" t="s">
        <v>69</v>
      </c>
      <c r="H57" s="32" t="s">
        <v>70</v>
      </c>
      <c r="I57" s="3">
        <v>1</v>
      </c>
      <c r="J57" s="3">
        <v>0</v>
      </c>
      <c r="K57" s="3">
        <v>150.5</v>
      </c>
      <c r="L57" s="3">
        <v>1893</v>
      </c>
      <c r="M57" s="5">
        <v>3815877.15</v>
      </c>
      <c r="N57" s="5">
        <v>2015.78</v>
      </c>
      <c r="O57" s="5">
        <v>60</v>
      </c>
      <c r="P57" s="5">
        <v>2284672.8899999997</v>
      </c>
      <c r="Q57" s="5">
        <v>15180.5507641196</v>
      </c>
      <c r="R57" s="5">
        <v>2341933.63</v>
      </c>
      <c r="S57" s="5">
        <v>15561.020797342191</v>
      </c>
      <c r="T57" s="5">
        <v>1682711.18</v>
      </c>
      <c r="U57" s="5">
        <v>11180.805182724253</v>
      </c>
      <c r="V57" s="5">
        <v>1462513.75</v>
      </c>
      <c r="W57" s="5">
        <v>9717.6993355481736</v>
      </c>
      <c r="X57" s="5">
        <v>63881.760000000002</v>
      </c>
      <c r="Y57" s="5">
        <v>424.46352159468438</v>
      </c>
      <c r="Z57" s="5">
        <v>156315.66999999998</v>
      </c>
      <c r="AA57" s="5">
        <v>1038.6423255813952</v>
      </c>
      <c r="AB57" s="5">
        <v>350422.73</v>
      </c>
      <c r="AC57" s="5">
        <v>2328.3902325581394</v>
      </c>
      <c r="AD57" s="5">
        <v>308799.71999999997</v>
      </c>
      <c r="AE57" s="5">
        <v>2051.8253820598006</v>
      </c>
      <c r="AF57" s="5">
        <v>16000</v>
      </c>
      <c r="AG57" s="5">
        <v>106.31229235880399</v>
      </c>
      <c r="AH57" s="5">
        <v>292799.71999999997</v>
      </c>
      <c r="AI57" s="5">
        <v>1945.5130897009965</v>
      </c>
      <c r="AJ57" s="5">
        <v>0</v>
      </c>
      <c r="AK57" s="5">
        <v>0</v>
      </c>
      <c r="AL57" s="5">
        <v>-57260.740000000005</v>
      </c>
      <c r="AM57" s="5">
        <v>-380.47003322259138</v>
      </c>
      <c r="AN57" s="5">
        <v>2287131.15</v>
      </c>
      <c r="AO57" s="5">
        <v>15196.884717607973</v>
      </c>
      <c r="AP57" s="5">
        <v>2287131.15</v>
      </c>
      <c r="AQ57" s="5">
        <v>15196.884717607973</v>
      </c>
      <c r="AR57" s="5">
        <v>0</v>
      </c>
      <c r="AS57" s="5">
        <v>0</v>
      </c>
      <c r="AT57" s="5">
        <v>0</v>
      </c>
      <c r="AU57" s="5">
        <v>0</v>
      </c>
      <c r="AV57" s="5">
        <v>2458.2600000000002</v>
      </c>
      <c r="AW57" s="5">
        <v>16.333953488372096</v>
      </c>
      <c r="AX57" s="5">
        <v>2458.2600000002421</v>
      </c>
      <c r="AY57" s="5">
        <v>16.333953488373702</v>
      </c>
      <c r="AZ57" s="5">
        <v>2.4192559067159891E-10</v>
      </c>
      <c r="BA57" s="4" t="s">
        <v>59</v>
      </c>
      <c r="BB57" s="6"/>
      <c r="BC57" s="4" t="s">
        <v>62</v>
      </c>
      <c r="BD57" s="3">
        <v>0</v>
      </c>
      <c r="BE57" s="24">
        <v>45562.465775462966</v>
      </c>
    </row>
    <row r="58" spans="1:57" x14ac:dyDescent="0.2">
      <c r="A58" s="3">
        <v>56</v>
      </c>
      <c r="B58" s="3">
        <v>30</v>
      </c>
      <c r="C58" s="4" t="s">
        <v>112</v>
      </c>
      <c r="D58" s="4" t="s">
        <v>111</v>
      </c>
      <c r="E58" s="4" t="s">
        <v>264</v>
      </c>
      <c r="F58" s="4" t="s">
        <v>59</v>
      </c>
      <c r="G58" s="4" t="s">
        <v>65</v>
      </c>
      <c r="H58" s="32" t="s">
        <v>66</v>
      </c>
      <c r="I58" s="3">
        <v>2</v>
      </c>
      <c r="J58" s="3">
        <v>0</v>
      </c>
      <c r="K58" s="3">
        <v>96</v>
      </c>
      <c r="L58" s="3">
        <v>3710</v>
      </c>
      <c r="M58" s="5">
        <v>7532039.9500000002</v>
      </c>
      <c r="N58" s="5">
        <v>2030.19</v>
      </c>
      <c r="O58" s="5">
        <v>33</v>
      </c>
      <c r="P58" s="5">
        <v>2868749.6399999997</v>
      </c>
      <c r="Q58" s="5">
        <v>29882.808749999997</v>
      </c>
      <c r="R58" s="5">
        <v>2925180.9399999995</v>
      </c>
      <c r="S58" s="5">
        <v>30470.63479166666</v>
      </c>
      <c r="T58" s="5">
        <v>1956561.05</v>
      </c>
      <c r="U58" s="5">
        <v>20380.844270833335</v>
      </c>
      <c r="V58" s="5">
        <v>1690012.15</v>
      </c>
      <c r="W58" s="5">
        <v>17604.293229166666</v>
      </c>
      <c r="X58" s="5">
        <v>61649.59</v>
      </c>
      <c r="Y58" s="5">
        <v>642.18322916666659</v>
      </c>
      <c r="Z58" s="5">
        <v>204899.31</v>
      </c>
      <c r="AA58" s="5">
        <v>2134.3678125000001</v>
      </c>
      <c r="AB58" s="5">
        <v>287949.20999999996</v>
      </c>
      <c r="AC58" s="5">
        <v>2999.4709374999998</v>
      </c>
      <c r="AD58" s="5">
        <v>680670.67999999993</v>
      </c>
      <c r="AE58" s="5">
        <v>7090.319583333333</v>
      </c>
      <c r="AF58" s="5">
        <v>359505</v>
      </c>
      <c r="AG58" s="5">
        <v>3744.84375</v>
      </c>
      <c r="AH58" s="5">
        <v>321165.68</v>
      </c>
      <c r="AI58" s="5">
        <v>3345.4758333333334</v>
      </c>
      <c r="AJ58" s="5">
        <v>0</v>
      </c>
      <c r="AK58" s="5">
        <v>0</v>
      </c>
      <c r="AL58" s="5">
        <v>-56431.3</v>
      </c>
      <c r="AM58" s="5">
        <v>-587.8260416666667</v>
      </c>
      <c r="AN58" s="5">
        <v>2857098.7</v>
      </c>
      <c r="AO58" s="5">
        <v>29761.444791666669</v>
      </c>
      <c r="AP58" s="5">
        <v>2484155.7000000002</v>
      </c>
      <c r="AQ58" s="5">
        <v>25876.621875000001</v>
      </c>
      <c r="AR58" s="5">
        <v>533310</v>
      </c>
      <c r="AS58" s="5">
        <v>5555.3125</v>
      </c>
      <c r="AT58" s="5">
        <v>372943</v>
      </c>
      <c r="AU58" s="5">
        <v>3884.8229166666665</v>
      </c>
      <c r="AV58" s="5">
        <v>148716.06</v>
      </c>
      <c r="AW58" s="5">
        <v>1549.1256249999999</v>
      </c>
      <c r="AX58" s="5">
        <v>-11650.939999999478</v>
      </c>
      <c r="AY58" s="5">
        <v>-121.3639583333279</v>
      </c>
      <c r="AZ58" s="5">
        <v>5.2386894822120667E-10</v>
      </c>
      <c r="BA58" s="4" t="s">
        <v>71</v>
      </c>
      <c r="BB58" s="6"/>
      <c r="BC58" s="4" t="s">
        <v>62</v>
      </c>
      <c r="BD58" s="3">
        <v>0</v>
      </c>
      <c r="BE58" s="24">
        <v>45562.465775462966</v>
      </c>
    </row>
    <row r="59" spans="1:57" x14ac:dyDescent="0.2">
      <c r="A59" s="3">
        <v>58</v>
      </c>
      <c r="B59" s="3">
        <v>31</v>
      </c>
      <c r="C59" s="4" t="s">
        <v>113</v>
      </c>
      <c r="D59" s="4" t="s">
        <v>114</v>
      </c>
      <c r="E59" s="4" t="s">
        <v>264</v>
      </c>
      <c r="F59" s="4" t="s">
        <v>59</v>
      </c>
      <c r="G59" s="4" t="s">
        <v>60</v>
      </c>
      <c r="H59" s="32" t="s">
        <v>61</v>
      </c>
      <c r="I59" s="3">
        <v>3</v>
      </c>
      <c r="J59" s="3">
        <v>0</v>
      </c>
      <c r="K59" s="3">
        <v>520</v>
      </c>
      <c r="L59" s="3">
        <v>4864</v>
      </c>
      <c r="M59" s="5">
        <v>11103104.210000001</v>
      </c>
      <c r="N59" s="5">
        <v>2282.71</v>
      </c>
      <c r="O59" s="5">
        <v>96</v>
      </c>
      <c r="P59" s="5">
        <v>10259011.92</v>
      </c>
      <c r="Q59" s="5">
        <v>19728.869076923078</v>
      </c>
      <c r="R59" s="5">
        <v>9863448.3100000005</v>
      </c>
      <c r="S59" s="5">
        <v>18968.169826923076</v>
      </c>
      <c r="T59" s="5">
        <v>5855203.7599999998</v>
      </c>
      <c r="U59" s="5">
        <v>11260.00723076923</v>
      </c>
      <c r="V59" s="5">
        <v>5187739.67</v>
      </c>
      <c r="W59" s="5">
        <v>9976.4224423076921</v>
      </c>
      <c r="X59" s="5">
        <v>299387.93</v>
      </c>
      <c r="Y59" s="5">
        <v>575.74601923076921</v>
      </c>
      <c r="Z59" s="5">
        <v>368076.16000000003</v>
      </c>
      <c r="AA59" s="5">
        <v>707.83876923076934</v>
      </c>
      <c r="AB59" s="5">
        <v>1203890.98</v>
      </c>
      <c r="AC59" s="5">
        <v>2315.1749615384615</v>
      </c>
      <c r="AD59" s="5">
        <v>2804353.57</v>
      </c>
      <c r="AE59" s="5">
        <v>5392.9876346153842</v>
      </c>
      <c r="AF59" s="5">
        <v>990266</v>
      </c>
      <c r="AG59" s="5">
        <v>1904.3576923076923</v>
      </c>
      <c r="AH59" s="5">
        <v>1692421.94</v>
      </c>
      <c r="AI59" s="5">
        <v>3254.6575769230767</v>
      </c>
      <c r="AJ59" s="5">
        <v>121665.63</v>
      </c>
      <c r="AK59" s="5">
        <v>233.97236538461539</v>
      </c>
      <c r="AL59" s="5">
        <v>395563.61000000004</v>
      </c>
      <c r="AM59" s="5">
        <v>760.69925000000012</v>
      </c>
      <c r="AN59" s="5">
        <v>10263448.699999999</v>
      </c>
      <c r="AO59" s="5">
        <v>19737.401346153845</v>
      </c>
      <c r="AP59" s="5">
        <v>10709538.699999999</v>
      </c>
      <c r="AQ59" s="5">
        <v>20595.266730769228</v>
      </c>
      <c r="AR59" s="5">
        <v>-441507</v>
      </c>
      <c r="AS59" s="5">
        <v>-849.05192307692312</v>
      </c>
      <c r="AT59" s="5">
        <v>-446090</v>
      </c>
      <c r="AU59" s="5">
        <v>-857.86538461538464</v>
      </c>
      <c r="AV59" s="5">
        <v>9019.7800000000007</v>
      </c>
      <c r="AW59" s="5">
        <v>17.345730769230769</v>
      </c>
      <c r="AX59" s="5">
        <v>4436.7799999993294</v>
      </c>
      <c r="AY59" s="5">
        <v>8.5322692307679411</v>
      </c>
      <c r="AZ59" s="5">
        <v>-6.7120708990842104E-10</v>
      </c>
      <c r="BA59" s="4" t="s">
        <v>59</v>
      </c>
      <c r="BB59" s="6"/>
      <c r="BC59" s="4" t="s">
        <v>62</v>
      </c>
      <c r="BD59" s="3">
        <v>0</v>
      </c>
      <c r="BE59" s="24">
        <v>45562.465775462966</v>
      </c>
    </row>
    <row r="60" spans="1:57" x14ac:dyDescent="0.2">
      <c r="A60" s="3">
        <v>60</v>
      </c>
      <c r="B60" s="3">
        <v>32</v>
      </c>
      <c r="C60" s="4" t="s">
        <v>115</v>
      </c>
      <c r="D60" s="4" t="s">
        <v>116</v>
      </c>
      <c r="E60" s="4" t="s">
        <v>264</v>
      </c>
      <c r="F60" s="4" t="s">
        <v>59</v>
      </c>
      <c r="G60" s="4" t="s">
        <v>69</v>
      </c>
      <c r="H60" s="32" t="s">
        <v>70</v>
      </c>
      <c r="I60" s="3">
        <v>1</v>
      </c>
      <c r="J60" s="3">
        <v>0</v>
      </c>
      <c r="K60" s="3">
        <v>268</v>
      </c>
      <c r="L60" s="3">
        <v>3172</v>
      </c>
      <c r="M60" s="5">
        <v>6165784.9500000002</v>
      </c>
      <c r="N60" s="5">
        <v>1943.81</v>
      </c>
      <c r="O60" s="5">
        <v>64</v>
      </c>
      <c r="P60" s="5">
        <v>4283636.75</v>
      </c>
      <c r="Q60" s="5">
        <v>15983.719216417911</v>
      </c>
      <c r="R60" s="5">
        <v>4548387.5599999996</v>
      </c>
      <c r="S60" s="5">
        <v>16971.595373134325</v>
      </c>
      <c r="T60" s="5">
        <v>3243025.8000000003</v>
      </c>
      <c r="U60" s="5">
        <v>12100.842537313434</v>
      </c>
      <c r="V60" s="5">
        <v>2940912.3000000003</v>
      </c>
      <c r="W60" s="5">
        <v>10973.553358208956</v>
      </c>
      <c r="X60" s="5">
        <v>97005.49</v>
      </c>
      <c r="Y60" s="5">
        <v>361.96078358208956</v>
      </c>
      <c r="Z60" s="5">
        <v>205108.00999999998</v>
      </c>
      <c r="AA60" s="5">
        <v>765.32839552238795</v>
      </c>
      <c r="AB60" s="5">
        <v>415068.99</v>
      </c>
      <c r="AC60" s="5">
        <v>1548.7648880597014</v>
      </c>
      <c r="AD60" s="5">
        <v>890292.7699999999</v>
      </c>
      <c r="AE60" s="5">
        <v>3321.9879477611935</v>
      </c>
      <c r="AF60" s="5">
        <v>267882</v>
      </c>
      <c r="AG60" s="5">
        <v>999.55970149253733</v>
      </c>
      <c r="AH60" s="5">
        <v>577758.69999999995</v>
      </c>
      <c r="AI60" s="5">
        <v>2155.8160447761193</v>
      </c>
      <c r="AJ60" s="5">
        <v>44652.07</v>
      </c>
      <c r="AK60" s="5">
        <v>166.61220149253731</v>
      </c>
      <c r="AL60" s="5">
        <v>-264750.81</v>
      </c>
      <c r="AM60" s="5">
        <v>-987.87615671641788</v>
      </c>
      <c r="AN60" s="5">
        <v>4178928.56</v>
      </c>
      <c r="AO60" s="5">
        <v>15593.017014925374</v>
      </c>
      <c r="AP60" s="5">
        <v>3820612.56</v>
      </c>
      <c r="AQ60" s="5">
        <v>14256.017014925374</v>
      </c>
      <c r="AR60" s="5">
        <v>59707</v>
      </c>
      <c r="AS60" s="5">
        <v>222.78731343283582</v>
      </c>
      <c r="AT60" s="5">
        <v>358316</v>
      </c>
      <c r="AU60" s="5">
        <v>1337</v>
      </c>
      <c r="AV60" s="5">
        <v>-403317.19</v>
      </c>
      <c r="AW60" s="5">
        <v>-1504.9148880597015</v>
      </c>
      <c r="AX60" s="5">
        <v>-104708.18999999994</v>
      </c>
      <c r="AY60" s="5">
        <v>-390.70220149253709</v>
      </c>
      <c r="AZ60" s="5">
        <v>5.8207660913467407E-11</v>
      </c>
      <c r="BA60" s="4" t="s">
        <v>59</v>
      </c>
      <c r="BB60" s="6"/>
      <c r="BC60" s="4" t="s">
        <v>62</v>
      </c>
      <c r="BD60" s="3">
        <v>0</v>
      </c>
      <c r="BE60" s="24">
        <v>45562.465775462966</v>
      </c>
    </row>
    <row r="61" spans="1:57" x14ac:dyDescent="0.2">
      <c r="A61" s="3">
        <v>62</v>
      </c>
      <c r="B61" s="3">
        <v>34</v>
      </c>
      <c r="C61" s="4" t="s">
        <v>117</v>
      </c>
      <c r="D61" s="4" t="s">
        <v>118</v>
      </c>
      <c r="E61" s="4" t="s">
        <v>264</v>
      </c>
      <c r="F61" s="4" t="s">
        <v>59</v>
      </c>
      <c r="G61" s="4" t="s">
        <v>60</v>
      </c>
      <c r="H61" s="32" t="s">
        <v>61</v>
      </c>
      <c r="I61" s="3">
        <v>3</v>
      </c>
      <c r="J61" s="3">
        <v>0</v>
      </c>
      <c r="K61" s="3">
        <v>364.5</v>
      </c>
      <c r="L61" s="3">
        <v>3012</v>
      </c>
      <c r="M61" s="5">
        <v>5535296.96</v>
      </c>
      <c r="N61" s="5">
        <v>1837.74</v>
      </c>
      <c r="O61" s="5">
        <v>95</v>
      </c>
      <c r="P61" s="5">
        <v>6778944.9800000004</v>
      </c>
      <c r="Q61" s="5">
        <v>18597.928614540469</v>
      </c>
      <c r="R61" s="5">
        <v>6999745.4600000009</v>
      </c>
      <c r="S61" s="5">
        <v>19203.691248285326</v>
      </c>
      <c r="T61" s="5">
        <v>4773318.5600000005</v>
      </c>
      <c r="U61" s="5">
        <v>13095.524170096023</v>
      </c>
      <c r="V61" s="5">
        <v>4159721.2500000005</v>
      </c>
      <c r="W61" s="5">
        <v>11412.129629629631</v>
      </c>
      <c r="X61" s="5">
        <v>168135.88</v>
      </c>
      <c r="Y61" s="5">
        <v>461.27813443072705</v>
      </c>
      <c r="Z61" s="5">
        <v>445461.43</v>
      </c>
      <c r="AA61" s="5">
        <v>1222.1164060356652</v>
      </c>
      <c r="AB61" s="5">
        <v>715184.7</v>
      </c>
      <c r="AC61" s="5">
        <v>1962.0979423868312</v>
      </c>
      <c r="AD61" s="5">
        <v>1511242.2000000002</v>
      </c>
      <c r="AE61" s="5">
        <v>4146.0691358024696</v>
      </c>
      <c r="AF61" s="5">
        <v>817627.9</v>
      </c>
      <c r="AG61" s="5">
        <v>2243.1492455418384</v>
      </c>
      <c r="AH61" s="5">
        <v>682051.8</v>
      </c>
      <c r="AI61" s="5">
        <v>1871.1983539094651</v>
      </c>
      <c r="AJ61" s="5">
        <v>11562.5</v>
      </c>
      <c r="AK61" s="5">
        <v>31.72153635116598</v>
      </c>
      <c r="AL61" s="5">
        <v>-220800.47999999998</v>
      </c>
      <c r="AM61" s="5">
        <v>-605.76263374485586</v>
      </c>
      <c r="AN61" s="5">
        <v>6421592.7300000004</v>
      </c>
      <c r="AO61" s="5">
        <v>17617.538353909466</v>
      </c>
      <c r="AP61" s="5">
        <v>5266829.7300000004</v>
      </c>
      <c r="AQ61" s="5">
        <v>14449.464279835393</v>
      </c>
      <c r="AR61" s="5">
        <v>1514844</v>
      </c>
      <c r="AS61" s="5">
        <v>4155.950617283951</v>
      </c>
      <c r="AT61" s="5">
        <v>1154763</v>
      </c>
      <c r="AU61" s="5">
        <v>3168.0740740740739</v>
      </c>
      <c r="AV61" s="5">
        <v>2728.75</v>
      </c>
      <c r="AW61" s="5">
        <v>7.4862825788751719</v>
      </c>
      <c r="AX61" s="5">
        <v>-357352.25</v>
      </c>
      <c r="AY61" s="5">
        <v>-980.39026063100141</v>
      </c>
      <c r="AZ61" s="5">
        <v>0</v>
      </c>
      <c r="BA61" s="4" t="s">
        <v>71</v>
      </c>
      <c r="BB61" s="6"/>
      <c r="BC61" s="4" t="s">
        <v>62</v>
      </c>
      <c r="BD61" s="3">
        <v>0</v>
      </c>
      <c r="BE61" s="24">
        <v>45562.465775462966</v>
      </c>
    </row>
    <row r="62" spans="1:57" x14ac:dyDescent="0.2">
      <c r="A62" s="3">
        <v>63</v>
      </c>
      <c r="B62" s="3">
        <v>35</v>
      </c>
      <c r="C62" s="4" t="s">
        <v>119</v>
      </c>
      <c r="D62" s="4" t="s">
        <v>120</v>
      </c>
      <c r="E62" s="4" t="s">
        <v>264</v>
      </c>
      <c r="F62" s="4" t="s">
        <v>59</v>
      </c>
      <c r="G62" s="4" t="s">
        <v>69</v>
      </c>
      <c r="H62" s="32" t="s">
        <v>70</v>
      </c>
      <c r="I62" s="3">
        <v>1</v>
      </c>
      <c r="J62" s="3">
        <v>0</v>
      </c>
      <c r="K62" s="3">
        <v>150</v>
      </c>
      <c r="L62" s="3">
        <v>1495</v>
      </c>
      <c r="M62" s="5">
        <v>2856916.88</v>
      </c>
      <c r="N62" s="5">
        <v>1910.98</v>
      </c>
      <c r="O62" s="5">
        <v>64</v>
      </c>
      <c r="P62" s="5">
        <v>2801549.54</v>
      </c>
      <c r="Q62" s="5">
        <v>18676.996933333332</v>
      </c>
      <c r="R62" s="5">
        <v>2888574.9</v>
      </c>
      <c r="S62" s="5">
        <v>19257.166000000001</v>
      </c>
      <c r="T62" s="5">
        <v>1929322.15</v>
      </c>
      <c r="U62" s="5">
        <v>12862.147666666666</v>
      </c>
      <c r="V62" s="5">
        <v>1698060.9</v>
      </c>
      <c r="W62" s="5">
        <v>11320.405999999999</v>
      </c>
      <c r="X62" s="5">
        <v>57188.5</v>
      </c>
      <c r="Y62" s="5">
        <v>381.25666666666666</v>
      </c>
      <c r="Z62" s="5">
        <v>174072.75</v>
      </c>
      <c r="AA62" s="5">
        <v>1160.4849999999999</v>
      </c>
      <c r="AB62" s="5">
        <v>332608.34999999998</v>
      </c>
      <c r="AC62" s="5">
        <v>2217.3889999999997</v>
      </c>
      <c r="AD62" s="5">
        <v>626644.4</v>
      </c>
      <c r="AE62" s="5">
        <v>4177.6293333333333</v>
      </c>
      <c r="AF62" s="5">
        <v>250000</v>
      </c>
      <c r="AG62" s="5">
        <v>1666.6666666666667</v>
      </c>
      <c r="AH62" s="5">
        <v>349741.55</v>
      </c>
      <c r="AI62" s="5">
        <v>2331.6103333333331</v>
      </c>
      <c r="AJ62" s="5">
        <v>26902.85</v>
      </c>
      <c r="AK62" s="5">
        <v>179.35233333333332</v>
      </c>
      <c r="AL62" s="5">
        <v>-87025.360000000015</v>
      </c>
      <c r="AM62" s="5">
        <v>-580.16906666666682</v>
      </c>
      <c r="AN62" s="5">
        <v>2480390.3600000003</v>
      </c>
      <c r="AO62" s="5">
        <v>16535.935733333336</v>
      </c>
      <c r="AP62" s="5">
        <v>1803531.36</v>
      </c>
      <c r="AQ62" s="5">
        <v>12023.5424</v>
      </c>
      <c r="AR62" s="5">
        <v>685576</v>
      </c>
      <c r="AS62" s="5">
        <v>4570.5066666666671</v>
      </c>
      <c r="AT62" s="5">
        <v>676859</v>
      </c>
      <c r="AU62" s="5">
        <v>4512.3933333333334</v>
      </c>
      <c r="AV62" s="5">
        <v>-312442.18</v>
      </c>
      <c r="AW62" s="5">
        <v>-2082.9478666666664</v>
      </c>
      <c r="AX62" s="5">
        <v>-321159.1799999997</v>
      </c>
      <c r="AY62" s="5">
        <v>-2141.0611999999978</v>
      </c>
      <c r="AZ62" s="5">
        <v>2.9103830456733704E-10</v>
      </c>
      <c r="BA62" s="4" t="s">
        <v>59</v>
      </c>
      <c r="BB62" s="6"/>
      <c r="BC62" s="4" t="s">
        <v>62</v>
      </c>
      <c r="BD62" s="3">
        <v>0</v>
      </c>
      <c r="BE62" s="24">
        <v>45562.465775462966</v>
      </c>
    </row>
    <row r="63" spans="1:57" x14ac:dyDescent="0.2">
      <c r="A63" s="3">
        <v>4</v>
      </c>
      <c r="B63" s="3">
        <v>36</v>
      </c>
      <c r="C63" s="4" t="s">
        <v>121</v>
      </c>
      <c r="D63" s="4" t="s">
        <v>122</v>
      </c>
      <c r="E63" s="4" t="s">
        <v>264</v>
      </c>
      <c r="F63" s="4" t="s">
        <v>59</v>
      </c>
      <c r="G63" s="4" t="s">
        <v>69</v>
      </c>
      <c r="H63" s="32" t="s">
        <v>70</v>
      </c>
      <c r="I63" s="3">
        <v>1</v>
      </c>
      <c r="J63" s="3">
        <v>0</v>
      </c>
      <c r="K63" s="3">
        <v>2011.5</v>
      </c>
      <c r="L63" s="3">
        <v>26503</v>
      </c>
      <c r="M63" s="5">
        <v>75345413.079999998</v>
      </c>
      <c r="N63" s="5">
        <v>2842.9</v>
      </c>
      <c r="O63" s="5">
        <v>57</v>
      </c>
      <c r="P63" s="5">
        <v>39926208.859999999</v>
      </c>
      <c r="Q63" s="5">
        <v>19848.972836191897</v>
      </c>
      <c r="R63" s="5">
        <v>34575409.439999998</v>
      </c>
      <c r="S63" s="5">
        <v>17188.868724832213</v>
      </c>
      <c r="T63" s="5">
        <v>22021122.420000002</v>
      </c>
      <c r="U63" s="5">
        <v>10947.612438478747</v>
      </c>
      <c r="V63" s="5">
        <v>19285912</v>
      </c>
      <c r="W63" s="5">
        <v>9587.8260004971416</v>
      </c>
      <c r="X63" s="5">
        <v>679732.96</v>
      </c>
      <c r="Y63" s="5">
        <v>337.92342033308472</v>
      </c>
      <c r="Z63" s="5">
        <v>2055477.46</v>
      </c>
      <c r="AA63" s="5">
        <v>1021.863017648521</v>
      </c>
      <c r="AB63" s="5">
        <v>3668575.4899999998</v>
      </c>
      <c r="AC63" s="5">
        <v>1823.8008898831717</v>
      </c>
      <c r="AD63" s="5">
        <v>8885711.5300000012</v>
      </c>
      <c r="AE63" s="5">
        <v>4417.4553964702964</v>
      </c>
      <c r="AF63" s="5">
        <v>4415325.96</v>
      </c>
      <c r="AG63" s="5">
        <v>2195.0414914243102</v>
      </c>
      <c r="AH63" s="5">
        <v>4053338.5</v>
      </c>
      <c r="AI63" s="5">
        <v>2015.0825254784986</v>
      </c>
      <c r="AJ63" s="5">
        <v>417047.07</v>
      </c>
      <c r="AK63" s="5">
        <v>207.33137956748695</v>
      </c>
      <c r="AL63" s="5">
        <v>5350799.419999999</v>
      </c>
      <c r="AM63" s="5">
        <v>2660.1041113596812</v>
      </c>
      <c r="AN63" s="5">
        <v>39945538.649999999</v>
      </c>
      <c r="AO63" s="5">
        <v>19858.582475764353</v>
      </c>
      <c r="AP63" s="5">
        <v>42810473.649999999</v>
      </c>
      <c r="AQ63" s="5">
        <v>21282.860377827492</v>
      </c>
      <c r="AR63" s="5">
        <v>-2864935</v>
      </c>
      <c r="AS63" s="5">
        <v>-1424.2779020631369</v>
      </c>
      <c r="AT63" s="5">
        <v>-2864935</v>
      </c>
      <c r="AU63" s="5">
        <v>-1424.2779020631369</v>
      </c>
      <c r="AV63" s="5">
        <v>19329.79</v>
      </c>
      <c r="AW63" s="5">
        <v>9.6096395724583648</v>
      </c>
      <c r="AX63" s="5">
        <v>19329.789999999106</v>
      </c>
      <c r="AY63" s="5">
        <v>9.6096395724579207</v>
      </c>
      <c r="AZ63" s="5">
        <v>-8.9494278654456139E-10</v>
      </c>
      <c r="BA63" s="4" t="s">
        <v>71</v>
      </c>
      <c r="BB63" s="6"/>
      <c r="BC63" s="4" t="s">
        <v>62</v>
      </c>
      <c r="BD63" s="3">
        <v>1</v>
      </c>
      <c r="BE63" s="24">
        <v>45562.465775462966</v>
      </c>
    </row>
    <row r="64" spans="1:57" x14ac:dyDescent="0.2">
      <c r="A64" s="3">
        <v>20</v>
      </c>
      <c r="B64" s="3">
        <v>37</v>
      </c>
      <c r="C64" s="4" t="s">
        <v>123</v>
      </c>
      <c r="D64" s="4" t="s">
        <v>122</v>
      </c>
      <c r="E64" s="4" t="s">
        <v>264</v>
      </c>
      <c r="F64" s="4" t="s">
        <v>59</v>
      </c>
      <c r="G64" s="4" t="s">
        <v>65</v>
      </c>
      <c r="H64" s="32" t="s">
        <v>66</v>
      </c>
      <c r="I64" s="3">
        <v>2</v>
      </c>
      <c r="J64" s="3">
        <v>0</v>
      </c>
      <c r="K64" s="3">
        <v>931.5</v>
      </c>
      <c r="L64" s="3">
        <v>35142</v>
      </c>
      <c r="M64" s="5">
        <v>93097712.099999994</v>
      </c>
      <c r="N64" s="5">
        <v>2649.18</v>
      </c>
      <c r="O64" s="5">
        <v>25</v>
      </c>
      <c r="P64" s="5">
        <v>22300850.780000001</v>
      </c>
      <c r="Q64" s="5">
        <v>23940.795254965113</v>
      </c>
      <c r="R64" s="5">
        <v>21338269.390000001</v>
      </c>
      <c r="S64" s="5">
        <v>22907.428223295759</v>
      </c>
      <c r="T64" s="5">
        <v>13634090.91</v>
      </c>
      <c r="U64" s="5">
        <v>14636.705217391305</v>
      </c>
      <c r="V64" s="5">
        <v>12007507</v>
      </c>
      <c r="W64" s="5">
        <v>12890.506709608158</v>
      </c>
      <c r="X64" s="5">
        <v>617058.62</v>
      </c>
      <c r="Y64" s="5">
        <v>662.43544820182501</v>
      </c>
      <c r="Z64" s="5">
        <v>1009525.29</v>
      </c>
      <c r="AA64" s="5">
        <v>1083.7630595813205</v>
      </c>
      <c r="AB64" s="5">
        <v>2247498.2400000002</v>
      </c>
      <c r="AC64" s="5">
        <v>2412.7732045088569</v>
      </c>
      <c r="AD64" s="5">
        <v>5456680.2400000012</v>
      </c>
      <c r="AE64" s="5">
        <v>5857.9498013955999</v>
      </c>
      <c r="AF64" s="5">
        <v>2761972.95</v>
      </c>
      <c r="AG64" s="5">
        <v>2965.0809983896943</v>
      </c>
      <c r="AH64" s="5">
        <v>2565002.9300000002</v>
      </c>
      <c r="AI64" s="5">
        <v>2753.6263338701024</v>
      </c>
      <c r="AJ64" s="5">
        <v>129704.36</v>
      </c>
      <c r="AK64" s="5">
        <v>139.24246913580248</v>
      </c>
      <c r="AL64" s="5">
        <v>962581.39</v>
      </c>
      <c r="AM64" s="5">
        <v>1033.3670316693506</v>
      </c>
      <c r="AN64" s="5">
        <v>22347697.300000001</v>
      </c>
      <c r="AO64" s="5">
        <v>23991.086741814277</v>
      </c>
      <c r="AP64" s="5">
        <v>23613831.300000001</v>
      </c>
      <c r="AQ64" s="5">
        <v>25350.328824476652</v>
      </c>
      <c r="AR64" s="5">
        <v>-1266134</v>
      </c>
      <c r="AS64" s="5">
        <v>-1359.2420826623725</v>
      </c>
      <c r="AT64" s="5">
        <v>-1266134</v>
      </c>
      <c r="AU64" s="5">
        <v>-1359.2420826623725</v>
      </c>
      <c r="AV64" s="5">
        <v>46846.52</v>
      </c>
      <c r="AW64" s="5">
        <v>50.291486849168002</v>
      </c>
      <c r="AX64" s="5">
        <v>46846.519999999553</v>
      </c>
      <c r="AY64" s="5">
        <v>50.291486849167526</v>
      </c>
      <c r="AZ64" s="5">
        <v>-4.4383341446518898E-10</v>
      </c>
      <c r="BA64" s="4" t="s">
        <v>71</v>
      </c>
      <c r="BB64" s="6"/>
      <c r="BC64" s="4" t="s">
        <v>62</v>
      </c>
      <c r="BD64" s="3">
        <v>1</v>
      </c>
      <c r="BE64" s="24">
        <v>45562.465775462966</v>
      </c>
    </row>
    <row r="65" spans="1:57" x14ac:dyDescent="0.2">
      <c r="A65" s="3">
        <v>146</v>
      </c>
      <c r="B65" s="3">
        <v>38</v>
      </c>
      <c r="C65" s="4" t="s">
        <v>124</v>
      </c>
      <c r="D65" s="4" t="s">
        <v>125</v>
      </c>
      <c r="E65" s="4" t="s">
        <v>264</v>
      </c>
      <c r="F65" s="4" t="s">
        <v>59</v>
      </c>
      <c r="G65" s="4" t="s">
        <v>69</v>
      </c>
      <c r="H65" s="32" t="s">
        <v>70</v>
      </c>
      <c r="I65" s="3">
        <v>1</v>
      </c>
      <c r="J65" s="3">
        <v>0</v>
      </c>
      <c r="K65" s="3">
        <v>120.5</v>
      </c>
      <c r="L65" s="3">
        <v>1447</v>
      </c>
      <c r="M65" s="5">
        <v>4185270.15</v>
      </c>
      <c r="N65" s="5">
        <v>2892.37</v>
      </c>
      <c r="O65" s="5">
        <v>62</v>
      </c>
      <c r="P65" s="5">
        <v>2272829.09</v>
      </c>
      <c r="Q65" s="5">
        <v>18861.652199170123</v>
      </c>
      <c r="R65" s="5">
        <v>2360150.7199999997</v>
      </c>
      <c r="S65" s="5">
        <v>19586.313029045639</v>
      </c>
      <c r="T65" s="5">
        <v>1662569.42</v>
      </c>
      <c r="U65" s="5">
        <v>13797.256597510373</v>
      </c>
      <c r="V65" s="5">
        <v>1464202.2</v>
      </c>
      <c r="W65" s="5">
        <v>12151.055601659751</v>
      </c>
      <c r="X65" s="5">
        <v>43080.95</v>
      </c>
      <c r="Y65" s="5">
        <v>357.51825726141078</v>
      </c>
      <c r="Z65" s="5">
        <v>155286.26999999999</v>
      </c>
      <c r="AA65" s="5">
        <v>1288.6827385892116</v>
      </c>
      <c r="AB65" s="5">
        <v>338572</v>
      </c>
      <c r="AC65" s="5">
        <v>2809.7261410788383</v>
      </c>
      <c r="AD65" s="5">
        <v>359009.3</v>
      </c>
      <c r="AE65" s="5">
        <v>2979.3302904564316</v>
      </c>
      <c r="AF65" s="5">
        <v>227345</v>
      </c>
      <c r="AG65" s="5">
        <v>1886.6804979253111</v>
      </c>
      <c r="AH65" s="5">
        <v>118737.2</v>
      </c>
      <c r="AI65" s="5">
        <v>985.37095435684648</v>
      </c>
      <c r="AJ65" s="5">
        <v>12927.1</v>
      </c>
      <c r="AK65" s="5">
        <v>107.27883817427386</v>
      </c>
      <c r="AL65" s="5">
        <v>-87321.63</v>
      </c>
      <c r="AM65" s="5">
        <v>-724.66082987551874</v>
      </c>
      <c r="AN65" s="5">
        <v>2254093.65</v>
      </c>
      <c r="AO65" s="5">
        <v>18706.171369294607</v>
      </c>
      <c r="AP65" s="5">
        <v>2573024.65</v>
      </c>
      <c r="AQ65" s="5">
        <v>21352.901659751038</v>
      </c>
      <c r="AR65" s="5">
        <v>-162198</v>
      </c>
      <c r="AS65" s="5">
        <v>-1346.0414937759335</v>
      </c>
      <c r="AT65" s="5">
        <v>-318931</v>
      </c>
      <c r="AU65" s="5">
        <v>-2646.7302904564317</v>
      </c>
      <c r="AV65" s="5">
        <v>137997.56</v>
      </c>
      <c r="AW65" s="5">
        <v>1145.2079668049792</v>
      </c>
      <c r="AX65" s="5">
        <v>-18735.439999999944</v>
      </c>
      <c r="AY65" s="5">
        <v>-155.4808298755182</v>
      </c>
      <c r="AZ65" s="5">
        <v>5.8207660913467407E-11</v>
      </c>
      <c r="BA65" s="4" t="s">
        <v>59</v>
      </c>
      <c r="BB65" s="6"/>
      <c r="BC65" s="4" t="s">
        <v>62</v>
      </c>
      <c r="BD65" s="3">
        <v>0</v>
      </c>
      <c r="BE65" s="24">
        <v>45562.465775462966</v>
      </c>
    </row>
    <row r="66" spans="1:57" x14ac:dyDescent="0.2">
      <c r="A66" s="3">
        <v>65</v>
      </c>
      <c r="B66" s="3">
        <v>40</v>
      </c>
      <c r="C66" s="4" t="s">
        <v>126</v>
      </c>
      <c r="D66" s="4" t="s">
        <v>127</v>
      </c>
      <c r="E66" s="4" t="s">
        <v>264</v>
      </c>
      <c r="F66" s="4" t="s">
        <v>59</v>
      </c>
      <c r="G66" s="4" t="s">
        <v>69</v>
      </c>
      <c r="H66" s="32" t="s">
        <v>70</v>
      </c>
      <c r="I66" s="3">
        <v>1</v>
      </c>
      <c r="J66" s="3">
        <v>0</v>
      </c>
      <c r="K66" s="3">
        <v>463</v>
      </c>
      <c r="L66" s="3">
        <v>4585</v>
      </c>
      <c r="M66" s="5">
        <v>10172821.699999999</v>
      </c>
      <c r="N66" s="5">
        <v>2218.71</v>
      </c>
      <c r="O66" s="5">
        <v>65</v>
      </c>
      <c r="P66" s="5">
        <v>7396557.7199999997</v>
      </c>
      <c r="Q66" s="5">
        <v>15975.286652267818</v>
      </c>
      <c r="R66" s="5">
        <v>7461489.6200000001</v>
      </c>
      <c r="S66" s="5">
        <v>16115.528336933046</v>
      </c>
      <c r="T66" s="5">
        <v>5018679.16</v>
      </c>
      <c r="U66" s="5">
        <v>10839.479827213823</v>
      </c>
      <c r="V66" s="5">
        <v>4428464.6000000006</v>
      </c>
      <c r="W66" s="5">
        <v>9564.7183585313196</v>
      </c>
      <c r="X66" s="5">
        <v>169060.06</v>
      </c>
      <c r="Y66" s="5">
        <v>365.14051835853132</v>
      </c>
      <c r="Z66" s="5">
        <v>421154.50000000006</v>
      </c>
      <c r="AA66" s="5">
        <v>909.62095032397417</v>
      </c>
      <c r="AB66" s="5">
        <v>775019.62</v>
      </c>
      <c r="AC66" s="5">
        <v>1673.9084665226783</v>
      </c>
      <c r="AD66" s="5">
        <v>1667790.8399999999</v>
      </c>
      <c r="AE66" s="5">
        <v>3602.140043196544</v>
      </c>
      <c r="AF66" s="5">
        <v>597640</v>
      </c>
      <c r="AG66" s="5">
        <v>1290.7991360691144</v>
      </c>
      <c r="AH66" s="5">
        <v>974496.45</v>
      </c>
      <c r="AI66" s="5">
        <v>2104.7439524838014</v>
      </c>
      <c r="AJ66" s="5">
        <v>95654.39</v>
      </c>
      <c r="AK66" s="5">
        <v>206.59695464362852</v>
      </c>
      <c r="AL66" s="5">
        <v>-64931.9</v>
      </c>
      <c r="AM66" s="5">
        <v>-140.24168466522679</v>
      </c>
      <c r="AN66" s="5">
        <v>7429823.0499999998</v>
      </c>
      <c r="AO66" s="5">
        <v>16047.134017278617</v>
      </c>
      <c r="AP66" s="5">
        <v>6585760.0499999998</v>
      </c>
      <c r="AQ66" s="5">
        <v>14224.103779697623</v>
      </c>
      <c r="AR66" s="5">
        <v>1023637</v>
      </c>
      <c r="AS66" s="5">
        <v>2210.8790496760257</v>
      </c>
      <c r="AT66" s="5">
        <v>844063</v>
      </c>
      <c r="AU66" s="5">
        <v>1823.0302375809936</v>
      </c>
      <c r="AV66" s="5">
        <v>212839.33</v>
      </c>
      <c r="AW66" s="5">
        <v>459.69617710583151</v>
      </c>
      <c r="AX66" s="5">
        <v>33265.330000000075</v>
      </c>
      <c r="AY66" s="5">
        <v>71.847365010799294</v>
      </c>
      <c r="AZ66" s="5">
        <v>8.7311491370201111E-11</v>
      </c>
      <c r="BA66" s="4" t="s">
        <v>59</v>
      </c>
      <c r="BB66" s="6"/>
      <c r="BC66" s="4" t="s">
        <v>62</v>
      </c>
      <c r="BD66" s="3">
        <v>0</v>
      </c>
      <c r="BE66" s="24">
        <v>45562.465775462966</v>
      </c>
    </row>
    <row r="67" spans="1:57" x14ac:dyDescent="0.2">
      <c r="A67" s="3">
        <v>70</v>
      </c>
      <c r="B67" s="3">
        <v>43</v>
      </c>
      <c r="C67" s="4" t="s">
        <v>128</v>
      </c>
      <c r="D67" s="4" t="s">
        <v>129</v>
      </c>
      <c r="E67" s="4" t="s">
        <v>264</v>
      </c>
      <c r="F67" s="4" t="s">
        <v>59</v>
      </c>
      <c r="G67" s="4" t="s">
        <v>69</v>
      </c>
      <c r="H67" s="32" t="s">
        <v>70</v>
      </c>
      <c r="I67" s="3">
        <v>1</v>
      </c>
      <c r="J67" s="3">
        <v>0</v>
      </c>
      <c r="K67" s="3">
        <v>129.5</v>
      </c>
      <c r="L67" s="3">
        <v>1703</v>
      </c>
      <c r="M67" s="5">
        <v>4031152.45</v>
      </c>
      <c r="N67" s="5">
        <v>2367.08</v>
      </c>
      <c r="O67" s="5">
        <v>64</v>
      </c>
      <c r="P67" s="5">
        <v>2493102.92</v>
      </c>
      <c r="Q67" s="5">
        <v>19251.759999999998</v>
      </c>
      <c r="R67" s="5">
        <v>2718456.33</v>
      </c>
      <c r="S67" s="5">
        <v>20991.940772200775</v>
      </c>
      <c r="T67" s="5">
        <v>1535071.32</v>
      </c>
      <c r="U67" s="5">
        <v>11853.832586872588</v>
      </c>
      <c r="V67" s="5">
        <v>1388640.6</v>
      </c>
      <c r="W67" s="5">
        <v>10723.093436293437</v>
      </c>
      <c r="X67" s="5">
        <v>54932.92</v>
      </c>
      <c r="Y67" s="5">
        <v>424.19243243243244</v>
      </c>
      <c r="Z67" s="5">
        <v>91497.8</v>
      </c>
      <c r="AA67" s="5">
        <v>706.54671814671815</v>
      </c>
      <c r="AB67" s="5">
        <v>317257.84999999998</v>
      </c>
      <c r="AC67" s="5">
        <v>2449.8675675675672</v>
      </c>
      <c r="AD67" s="5">
        <v>866127.16</v>
      </c>
      <c r="AE67" s="5">
        <v>6688.2406177606181</v>
      </c>
      <c r="AF67" s="5">
        <v>250000</v>
      </c>
      <c r="AG67" s="5">
        <v>1930.5019305019305</v>
      </c>
      <c r="AH67" s="5">
        <v>594527.30000000005</v>
      </c>
      <c r="AI67" s="5">
        <v>4590.9444015444024</v>
      </c>
      <c r="AJ67" s="5">
        <v>21599.86</v>
      </c>
      <c r="AK67" s="5">
        <v>166.79428571428571</v>
      </c>
      <c r="AL67" s="5">
        <v>-225353.41</v>
      </c>
      <c r="AM67" s="5">
        <v>-1740.1807722007723</v>
      </c>
      <c r="AN67" s="5">
        <v>2357053.48</v>
      </c>
      <c r="AO67" s="5">
        <v>18201.185173745173</v>
      </c>
      <c r="AP67" s="5">
        <v>2581025.48</v>
      </c>
      <c r="AQ67" s="5">
        <v>19930.698687258686</v>
      </c>
      <c r="AR67" s="5">
        <v>-199529</v>
      </c>
      <c r="AS67" s="5">
        <v>-1540.7644787644788</v>
      </c>
      <c r="AT67" s="5">
        <v>-223972</v>
      </c>
      <c r="AU67" s="5">
        <v>-1729.5135135135135</v>
      </c>
      <c r="AV67" s="5">
        <v>-111606.44</v>
      </c>
      <c r="AW67" s="5">
        <v>-861.82579150579147</v>
      </c>
      <c r="AX67" s="5">
        <v>-136049.43999999994</v>
      </c>
      <c r="AY67" s="5">
        <v>-1050.5748262548259</v>
      </c>
      <c r="AZ67" s="5">
        <v>5.8207660913467407E-11</v>
      </c>
      <c r="BA67" s="4" t="s">
        <v>59</v>
      </c>
      <c r="BB67" s="6"/>
      <c r="BC67" s="4" t="s">
        <v>62</v>
      </c>
      <c r="BD67" s="3">
        <v>0</v>
      </c>
      <c r="BE67" s="24">
        <v>45562.465775462966</v>
      </c>
    </row>
    <row r="68" spans="1:57" x14ac:dyDescent="0.2">
      <c r="A68" s="3">
        <v>72</v>
      </c>
      <c r="B68" s="3">
        <v>44</v>
      </c>
      <c r="C68" s="4" t="s">
        <v>130</v>
      </c>
      <c r="D68" s="4" t="s">
        <v>131</v>
      </c>
      <c r="E68" s="4" t="s">
        <v>264</v>
      </c>
      <c r="F68" s="4" t="s">
        <v>59</v>
      </c>
      <c r="G68" s="4" t="s">
        <v>65</v>
      </c>
      <c r="H68" s="32" t="s">
        <v>66</v>
      </c>
      <c r="I68" s="3">
        <v>2</v>
      </c>
      <c r="J68" s="3">
        <v>0</v>
      </c>
      <c r="K68" s="3">
        <v>151.5</v>
      </c>
      <c r="L68" s="3">
        <v>5845</v>
      </c>
      <c r="M68" s="5">
        <v>11639165.58</v>
      </c>
      <c r="N68" s="5">
        <v>1991.3</v>
      </c>
      <c r="O68" s="5">
        <v>29</v>
      </c>
      <c r="P68" s="5">
        <v>3693936.4899999998</v>
      </c>
      <c r="Q68" s="5">
        <v>24382.41907590759</v>
      </c>
      <c r="R68" s="5">
        <v>3813270.78</v>
      </c>
      <c r="S68" s="5">
        <v>25170.104158415841</v>
      </c>
      <c r="T68" s="5">
        <v>2622027.27</v>
      </c>
      <c r="U68" s="5">
        <v>17307.110693069306</v>
      </c>
      <c r="V68" s="5">
        <v>2323929.83</v>
      </c>
      <c r="W68" s="5">
        <v>15339.470825082508</v>
      </c>
      <c r="X68" s="5">
        <v>92885.92</v>
      </c>
      <c r="Y68" s="5">
        <v>613.10838283828377</v>
      </c>
      <c r="Z68" s="5">
        <v>205211.51999999999</v>
      </c>
      <c r="AA68" s="5">
        <v>1354.5314851485148</v>
      </c>
      <c r="AB68" s="5">
        <v>426493.53</v>
      </c>
      <c r="AC68" s="5">
        <v>2815.1388118811883</v>
      </c>
      <c r="AD68" s="5">
        <v>764749.9800000001</v>
      </c>
      <c r="AE68" s="5">
        <v>5047.8546534653469</v>
      </c>
      <c r="AF68" s="5">
        <v>377357</v>
      </c>
      <c r="AG68" s="5">
        <v>2490.8052805280527</v>
      </c>
      <c r="AH68" s="5">
        <v>357760.58</v>
      </c>
      <c r="AI68" s="5">
        <v>2361.4559735973598</v>
      </c>
      <c r="AJ68" s="5">
        <v>29632.400000000001</v>
      </c>
      <c r="AK68" s="5">
        <v>195.593399339934</v>
      </c>
      <c r="AL68" s="5">
        <v>-119334.29</v>
      </c>
      <c r="AM68" s="5">
        <v>-787.68508250825073</v>
      </c>
      <c r="AN68" s="5">
        <v>3720037.78</v>
      </c>
      <c r="AO68" s="5">
        <v>24554.704818481849</v>
      </c>
      <c r="AP68" s="5">
        <v>3355650.78</v>
      </c>
      <c r="AQ68" s="5">
        <v>22149.510099009898</v>
      </c>
      <c r="AR68" s="5">
        <v>306670</v>
      </c>
      <c r="AS68" s="5">
        <v>2024.2244224422443</v>
      </c>
      <c r="AT68" s="5">
        <v>364387</v>
      </c>
      <c r="AU68" s="5">
        <v>2405.1947194719473</v>
      </c>
      <c r="AV68" s="5">
        <v>-31615.71</v>
      </c>
      <c r="AW68" s="5">
        <v>-208.68455445544555</v>
      </c>
      <c r="AX68" s="5">
        <v>26101.290000000037</v>
      </c>
      <c r="AY68" s="5">
        <v>172.28574257425768</v>
      </c>
      <c r="AZ68" s="5">
        <v>3.637978807091713E-11</v>
      </c>
      <c r="BA68" s="4" t="s">
        <v>71</v>
      </c>
      <c r="BB68" s="6"/>
      <c r="BC68" s="4" t="s">
        <v>62</v>
      </c>
      <c r="BD68" s="3">
        <v>0</v>
      </c>
      <c r="BE68" s="24">
        <v>45562.465775462966</v>
      </c>
    </row>
    <row r="69" spans="1:57" x14ac:dyDescent="0.2">
      <c r="A69" s="3">
        <v>223</v>
      </c>
      <c r="B69" s="3">
        <v>106</v>
      </c>
      <c r="C69" s="4" t="s">
        <v>132</v>
      </c>
      <c r="D69" s="4" t="s">
        <v>133</v>
      </c>
      <c r="E69" s="4" t="s">
        <v>264</v>
      </c>
      <c r="F69" s="4" t="s">
        <v>59</v>
      </c>
      <c r="G69" s="4" t="s">
        <v>69</v>
      </c>
      <c r="H69" s="32" t="s">
        <v>70</v>
      </c>
      <c r="I69" s="3">
        <v>1</v>
      </c>
      <c r="J69" s="3">
        <v>0</v>
      </c>
      <c r="K69" s="3">
        <v>134</v>
      </c>
      <c r="L69" s="3">
        <v>1628</v>
      </c>
      <c r="M69" s="5">
        <v>3462958.65</v>
      </c>
      <c r="N69" s="5">
        <v>2127.12</v>
      </c>
      <c r="O69" s="5">
        <v>64</v>
      </c>
      <c r="P69" s="5">
        <v>2146779.25</v>
      </c>
      <c r="Q69" s="5">
        <v>16020.740671641792</v>
      </c>
      <c r="R69" s="5">
        <v>2425513.6800000002</v>
      </c>
      <c r="S69" s="5">
        <v>18100.848358208958</v>
      </c>
      <c r="T69" s="5">
        <v>1633208.5900000003</v>
      </c>
      <c r="U69" s="5">
        <v>12188.123805970152</v>
      </c>
      <c r="V69" s="5">
        <v>1441748.1900000002</v>
      </c>
      <c r="W69" s="5">
        <v>10759.31485074627</v>
      </c>
      <c r="X69" s="5">
        <v>49833.840000000004</v>
      </c>
      <c r="Y69" s="5">
        <v>371.89432835820901</v>
      </c>
      <c r="Z69" s="5">
        <v>141626.56000000003</v>
      </c>
      <c r="AA69" s="5">
        <v>1056.9146268656718</v>
      </c>
      <c r="AB69" s="5">
        <v>266972.86</v>
      </c>
      <c r="AC69" s="5">
        <v>1992.3347761194029</v>
      </c>
      <c r="AD69" s="5">
        <v>525332.23</v>
      </c>
      <c r="AE69" s="5">
        <v>3920.389776119403</v>
      </c>
      <c r="AF69" s="5">
        <v>105474.49</v>
      </c>
      <c r="AG69" s="5">
        <v>787.12305970149259</v>
      </c>
      <c r="AH69" s="5">
        <v>399327.19</v>
      </c>
      <c r="AI69" s="5">
        <v>2980.0536567164181</v>
      </c>
      <c r="AJ69" s="5">
        <v>20530.55</v>
      </c>
      <c r="AK69" s="5">
        <v>153.21305970149254</v>
      </c>
      <c r="AL69" s="5">
        <v>-278734.43</v>
      </c>
      <c r="AM69" s="5">
        <v>-2080.1076865671639</v>
      </c>
      <c r="AN69" s="5">
        <v>2208868.9900000002</v>
      </c>
      <c r="AO69" s="5">
        <v>16484.09694029851</v>
      </c>
      <c r="AP69" s="5">
        <v>2208868.9900000002</v>
      </c>
      <c r="AQ69" s="5">
        <v>16484.09694029851</v>
      </c>
      <c r="AR69" s="5">
        <v>0</v>
      </c>
      <c r="AS69" s="5">
        <v>0</v>
      </c>
      <c r="AT69" s="5">
        <v>0</v>
      </c>
      <c r="AU69" s="5">
        <v>0</v>
      </c>
      <c r="AV69" s="5">
        <v>62089.74</v>
      </c>
      <c r="AW69" s="5">
        <v>463.3562686567164</v>
      </c>
      <c r="AX69" s="5">
        <v>62089.740000000224</v>
      </c>
      <c r="AY69" s="5">
        <v>463.3562686567181</v>
      </c>
      <c r="AZ69" s="5">
        <v>2.255546860396862E-10</v>
      </c>
      <c r="BA69" s="4" t="s">
        <v>59</v>
      </c>
      <c r="BB69" s="6"/>
      <c r="BC69" s="4" t="s">
        <v>62</v>
      </c>
      <c r="BD69" s="3">
        <v>0</v>
      </c>
      <c r="BE69" s="24">
        <v>45562.465775462966</v>
      </c>
    </row>
    <row r="70" spans="1:57" x14ac:dyDescent="0.2">
      <c r="A70" s="3">
        <v>228</v>
      </c>
      <c r="B70" s="3">
        <v>228</v>
      </c>
      <c r="C70" s="4" t="s">
        <v>134</v>
      </c>
      <c r="D70" s="4" t="s">
        <v>135</v>
      </c>
      <c r="E70" s="4" t="s">
        <v>264</v>
      </c>
      <c r="F70" s="4" t="s">
        <v>59</v>
      </c>
      <c r="G70" s="4" t="s">
        <v>69</v>
      </c>
      <c r="H70" s="32" t="s">
        <v>70</v>
      </c>
      <c r="I70" s="3">
        <v>1</v>
      </c>
      <c r="J70" s="3">
        <v>0</v>
      </c>
      <c r="K70" s="3">
        <v>161.5</v>
      </c>
      <c r="L70" s="3">
        <v>1576</v>
      </c>
      <c r="M70" s="5">
        <v>3847503.35</v>
      </c>
      <c r="N70" s="5">
        <v>2441.3000000000002</v>
      </c>
      <c r="O70" s="5">
        <v>74</v>
      </c>
      <c r="P70" s="5">
        <v>2847092.18</v>
      </c>
      <c r="Q70" s="5">
        <v>17629.053746130034</v>
      </c>
      <c r="R70" s="5">
        <v>3119354.33</v>
      </c>
      <c r="S70" s="5">
        <v>19314.887492260063</v>
      </c>
      <c r="T70" s="5">
        <v>2148868.4099999997</v>
      </c>
      <c r="U70" s="5">
        <v>13305.686749226004</v>
      </c>
      <c r="V70" s="5">
        <v>1793454.3499999999</v>
      </c>
      <c r="W70" s="5">
        <v>11104.980495356036</v>
      </c>
      <c r="X70" s="5">
        <v>60089.16</v>
      </c>
      <c r="Y70" s="5">
        <v>372.06910216718268</v>
      </c>
      <c r="Z70" s="5">
        <v>295324.90000000002</v>
      </c>
      <c r="AA70" s="5">
        <v>1828.6371517027865</v>
      </c>
      <c r="AB70" s="5">
        <v>298171.62</v>
      </c>
      <c r="AC70" s="5">
        <v>1846.2639009287925</v>
      </c>
      <c r="AD70" s="5">
        <v>672314.3</v>
      </c>
      <c r="AE70" s="5">
        <v>4162.9368421052632</v>
      </c>
      <c r="AF70" s="5">
        <v>144190</v>
      </c>
      <c r="AG70" s="5">
        <v>892.81733746130033</v>
      </c>
      <c r="AH70" s="5">
        <v>488290.3</v>
      </c>
      <c r="AI70" s="5">
        <v>3023.4693498452011</v>
      </c>
      <c r="AJ70" s="5">
        <v>39834</v>
      </c>
      <c r="AK70" s="5">
        <v>246.6501547987616</v>
      </c>
      <c r="AL70" s="5">
        <v>-272262.15000000002</v>
      </c>
      <c r="AM70" s="5">
        <v>-1685.8337461300312</v>
      </c>
      <c r="AN70" s="5">
        <v>3011212</v>
      </c>
      <c r="AO70" s="5">
        <v>18645.275541795665</v>
      </c>
      <c r="AP70" s="5">
        <v>2845961</v>
      </c>
      <c r="AQ70" s="5">
        <v>17622.049535603714</v>
      </c>
      <c r="AR70" s="5">
        <v>206356</v>
      </c>
      <c r="AS70" s="5">
        <v>1277.7461300309596</v>
      </c>
      <c r="AT70" s="5">
        <v>165251</v>
      </c>
      <c r="AU70" s="5">
        <v>1023.2260061919504</v>
      </c>
      <c r="AV70" s="5">
        <v>205224.82</v>
      </c>
      <c r="AW70" s="5">
        <v>1270.7419195046441</v>
      </c>
      <c r="AX70" s="5">
        <v>164119.81999999983</v>
      </c>
      <c r="AY70" s="5">
        <v>1016.2217956656336</v>
      </c>
      <c r="AZ70" s="5">
        <v>-1.7462298274040222E-10</v>
      </c>
      <c r="BA70" s="4" t="s">
        <v>59</v>
      </c>
      <c r="BB70" s="6"/>
      <c r="BC70" s="4" t="s">
        <v>62</v>
      </c>
      <c r="BD70" s="3">
        <v>0</v>
      </c>
      <c r="BE70" s="24">
        <v>45562.465775462966</v>
      </c>
    </row>
    <row r="71" spans="1:57" x14ac:dyDescent="0.2">
      <c r="A71" s="3">
        <v>78</v>
      </c>
      <c r="B71" s="3">
        <v>48</v>
      </c>
      <c r="C71" s="4" t="s">
        <v>136</v>
      </c>
      <c r="D71" s="4" t="s">
        <v>137</v>
      </c>
      <c r="E71" s="4" t="s">
        <v>264</v>
      </c>
      <c r="F71" s="4" t="s">
        <v>59</v>
      </c>
      <c r="G71" s="4" t="s">
        <v>60</v>
      </c>
      <c r="H71" s="32" t="s">
        <v>61</v>
      </c>
      <c r="I71" s="3">
        <v>3</v>
      </c>
      <c r="J71" s="3">
        <v>0</v>
      </c>
      <c r="K71" s="3">
        <v>216</v>
      </c>
      <c r="L71" s="3">
        <v>3119</v>
      </c>
      <c r="M71" s="5">
        <v>9371805.3300000001</v>
      </c>
      <c r="N71" s="5">
        <v>3004.74</v>
      </c>
      <c r="O71" s="5">
        <v>65</v>
      </c>
      <c r="P71" s="5">
        <v>4717373.2300000004</v>
      </c>
      <c r="Q71" s="5">
        <v>21839.69087962963</v>
      </c>
      <c r="R71" s="5">
        <v>5167519.8100000005</v>
      </c>
      <c r="S71" s="5">
        <v>23923.702824074076</v>
      </c>
      <c r="T71" s="5">
        <v>3370329.3300000005</v>
      </c>
      <c r="U71" s="5">
        <v>15603.37652777778</v>
      </c>
      <c r="V71" s="5">
        <v>2951235.7</v>
      </c>
      <c r="W71" s="5">
        <v>13663.128240740742</v>
      </c>
      <c r="X71" s="5">
        <v>98519.18</v>
      </c>
      <c r="Y71" s="5">
        <v>456.1073148148148</v>
      </c>
      <c r="Z71" s="5">
        <v>320574.45000000007</v>
      </c>
      <c r="AA71" s="5">
        <v>1484.1409722222224</v>
      </c>
      <c r="AB71" s="5">
        <v>591936.88</v>
      </c>
      <c r="AC71" s="5">
        <v>2740.4485185185185</v>
      </c>
      <c r="AD71" s="5">
        <v>1205253.6000000001</v>
      </c>
      <c r="AE71" s="5">
        <v>5579.8777777777786</v>
      </c>
      <c r="AF71" s="5">
        <v>510077.7</v>
      </c>
      <c r="AG71" s="5">
        <v>2361.4708333333333</v>
      </c>
      <c r="AH71" s="5">
        <v>644136.15</v>
      </c>
      <c r="AI71" s="5">
        <v>2982.1118055555557</v>
      </c>
      <c r="AJ71" s="5">
        <v>51039.75</v>
      </c>
      <c r="AK71" s="5">
        <v>236.29513888888889</v>
      </c>
      <c r="AL71" s="5">
        <v>-450146.57999999996</v>
      </c>
      <c r="AM71" s="5">
        <v>-2084.0119444444445</v>
      </c>
      <c r="AN71" s="5">
        <v>5102543.66</v>
      </c>
      <c r="AO71" s="5">
        <v>23622.887314814816</v>
      </c>
      <c r="AP71" s="5">
        <v>6296619.6600000001</v>
      </c>
      <c r="AQ71" s="5">
        <v>29151.016944444444</v>
      </c>
      <c r="AR71" s="5">
        <v>-1194076</v>
      </c>
      <c r="AS71" s="5">
        <v>-5528.1296296296296</v>
      </c>
      <c r="AT71" s="5">
        <v>-1194076</v>
      </c>
      <c r="AU71" s="5">
        <v>-5528.1296296296296</v>
      </c>
      <c r="AV71" s="5">
        <v>385170.43</v>
      </c>
      <c r="AW71" s="5">
        <v>1783.1964351851852</v>
      </c>
      <c r="AX71" s="5">
        <v>385170.4299999997</v>
      </c>
      <c r="AY71" s="5">
        <v>1783.1964351851839</v>
      </c>
      <c r="AZ71" s="5">
        <v>-2.9103830456733704E-10</v>
      </c>
      <c r="BA71" s="4" t="s">
        <v>59</v>
      </c>
      <c r="BB71" s="6"/>
      <c r="BC71" s="4" t="s">
        <v>62</v>
      </c>
      <c r="BD71" s="3">
        <v>1</v>
      </c>
      <c r="BE71" s="24">
        <v>45562.465775462966</v>
      </c>
    </row>
    <row r="72" spans="1:57" x14ac:dyDescent="0.2">
      <c r="A72" s="3">
        <v>79</v>
      </c>
      <c r="B72" s="3">
        <v>49</v>
      </c>
      <c r="C72" s="4" t="s">
        <v>138</v>
      </c>
      <c r="D72" s="4" t="s">
        <v>139</v>
      </c>
      <c r="E72" s="4" t="s">
        <v>264</v>
      </c>
      <c r="F72" s="4" t="s">
        <v>59</v>
      </c>
      <c r="G72" s="4" t="s">
        <v>69</v>
      </c>
      <c r="H72" s="32" t="s">
        <v>70</v>
      </c>
      <c r="I72" s="3">
        <v>1</v>
      </c>
      <c r="J72" s="3">
        <v>0</v>
      </c>
      <c r="K72" s="3">
        <v>82</v>
      </c>
      <c r="L72" s="3">
        <v>882</v>
      </c>
      <c r="M72" s="5">
        <v>1414466.7</v>
      </c>
      <c r="N72" s="5">
        <v>1603.7</v>
      </c>
      <c r="O72" s="5">
        <v>70</v>
      </c>
      <c r="P72" s="5">
        <v>1319175.1900000002</v>
      </c>
      <c r="Q72" s="5">
        <v>16087.502317073173</v>
      </c>
      <c r="R72" s="5">
        <v>1428500.8900000001</v>
      </c>
      <c r="S72" s="5">
        <v>17420.74256097561</v>
      </c>
      <c r="T72" s="5">
        <v>996161.38000000012</v>
      </c>
      <c r="U72" s="5">
        <v>12148.309512195123</v>
      </c>
      <c r="V72" s="5">
        <v>858403.35000000009</v>
      </c>
      <c r="W72" s="5">
        <v>10468.333536585367</v>
      </c>
      <c r="X72" s="5">
        <v>40217.01</v>
      </c>
      <c r="Y72" s="5">
        <v>490.45134146341468</v>
      </c>
      <c r="Z72" s="5">
        <v>97541.01999999999</v>
      </c>
      <c r="AA72" s="5">
        <v>1189.5246341463414</v>
      </c>
      <c r="AB72" s="5">
        <v>173544.89</v>
      </c>
      <c r="AC72" s="5">
        <v>2116.4010975609758</v>
      </c>
      <c r="AD72" s="5">
        <v>258794.62</v>
      </c>
      <c r="AE72" s="5">
        <v>3156.0319512195119</v>
      </c>
      <c r="AF72" s="5">
        <v>159042</v>
      </c>
      <c r="AG72" s="5">
        <v>1939.5365853658536</v>
      </c>
      <c r="AH72" s="5">
        <v>95634.9</v>
      </c>
      <c r="AI72" s="5">
        <v>1166.2792682926829</v>
      </c>
      <c r="AJ72" s="5">
        <v>4117.72</v>
      </c>
      <c r="AK72" s="5">
        <v>50.216097560975612</v>
      </c>
      <c r="AL72" s="5">
        <v>-109325.7</v>
      </c>
      <c r="AM72" s="5">
        <v>-1333.240243902439</v>
      </c>
      <c r="AN72" s="5">
        <v>1431588.8</v>
      </c>
      <c r="AO72" s="5">
        <v>17458.400000000001</v>
      </c>
      <c r="AP72" s="5">
        <v>986490.8</v>
      </c>
      <c r="AQ72" s="5">
        <v>12030.375609756098</v>
      </c>
      <c r="AR72" s="5">
        <v>335524</v>
      </c>
      <c r="AS72" s="5">
        <v>4091.7560975609758</v>
      </c>
      <c r="AT72" s="5">
        <v>445098</v>
      </c>
      <c r="AU72" s="5">
        <v>5428.0243902439024</v>
      </c>
      <c r="AV72" s="5">
        <v>2839.61</v>
      </c>
      <c r="AW72" s="5">
        <v>34.629390243902442</v>
      </c>
      <c r="AX72" s="5">
        <v>112413.60999999987</v>
      </c>
      <c r="AY72" s="5">
        <v>1370.8976829268277</v>
      </c>
      <c r="AZ72" s="5">
        <v>-1.305124897044152E-10</v>
      </c>
      <c r="BA72" s="4" t="s">
        <v>71</v>
      </c>
      <c r="BB72" s="6"/>
      <c r="BC72" s="4" t="s">
        <v>62</v>
      </c>
      <c r="BD72" s="3">
        <v>0</v>
      </c>
      <c r="BE72" s="24">
        <v>45562.465775462966</v>
      </c>
    </row>
    <row r="73" spans="1:57" x14ac:dyDescent="0.2">
      <c r="A73" s="3">
        <v>81</v>
      </c>
      <c r="B73" s="3">
        <v>50</v>
      </c>
      <c r="C73" s="4" t="s">
        <v>140</v>
      </c>
      <c r="D73" s="4" t="s">
        <v>141</v>
      </c>
      <c r="E73" s="4" t="s">
        <v>264</v>
      </c>
      <c r="F73" s="4" t="s">
        <v>59</v>
      </c>
      <c r="G73" s="4" t="s">
        <v>69</v>
      </c>
      <c r="H73" s="32" t="s">
        <v>70</v>
      </c>
      <c r="I73" s="3">
        <v>1</v>
      </c>
      <c r="J73" s="3">
        <v>0</v>
      </c>
      <c r="K73" s="3">
        <v>111.5</v>
      </c>
      <c r="L73" s="3">
        <v>1072</v>
      </c>
      <c r="M73" s="5">
        <v>2716077.7</v>
      </c>
      <c r="N73" s="5">
        <v>2533.65</v>
      </c>
      <c r="O73" s="5">
        <v>65</v>
      </c>
      <c r="P73" s="5">
        <v>1923375.5699999998</v>
      </c>
      <c r="Q73" s="5">
        <v>17250.005112107621</v>
      </c>
      <c r="R73" s="5">
        <v>1954572.41</v>
      </c>
      <c r="S73" s="5">
        <v>17529.797399103139</v>
      </c>
      <c r="T73" s="5">
        <v>1254758.8999999999</v>
      </c>
      <c r="U73" s="5">
        <v>11253.443049327354</v>
      </c>
      <c r="V73" s="5">
        <v>1106450.7</v>
      </c>
      <c r="W73" s="5">
        <v>9923.3246636771291</v>
      </c>
      <c r="X73" s="5">
        <v>43644.27</v>
      </c>
      <c r="Y73" s="5">
        <v>391.42843049327354</v>
      </c>
      <c r="Z73" s="5">
        <v>104663.92999999998</v>
      </c>
      <c r="AA73" s="5">
        <v>938.68995515695053</v>
      </c>
      <c r="AB73" s="5">
        <v>219172.05</v>
      </c>
      <c r="AC73" s="5">
        <v>1965.6686098654707</v>
      </c>
      <c r="AD73" s="5">
        <v>480641.45999999996</v>
      </c>
      <c r="AE73" s="5">
        <v>4310.6857399103137</v>
      </c>
      <c r="AF73" s="5">
        <v>212800</v>
      </c>
      <c r="AG73" s="5">
        <v>1908.5201793721974</v>
      </c>
      <c r="AH73" s="5">
        <v>260056.46</v>
      </c>
      <c r="AI73" s="5">
        <v>2332.344932735426</v>
      </c>
      <c r="AJ73" s="5">
        <v>7785</v>
      </c>
      <c r="AK73" s="5">
        <v>69.820627802690581</v>
      </c>
      <c r="AL73" s="5">
        <v>-31196.84</v>
      </c>
      <c r="AM73" s="5">
        <v>-279.79228699551572</v>
      </c>
      <c r="AN73" s="5">
        <v>1846361.85</v>
      </c>
      <c r="AO73" s="5">
        <v>16559.299103139016</v>
      </c>
      <c r="AP73" s="5">
        <v>1766847.85</v>
      </c>
      <c r="AQ73" s="5">
        <v>15846.169058295965</v>
      </c>
      <c r="AR73" s="5">
        <v>167302</v>
      </c>
      <c r="AS73" s="5">
        <v>1500.4663677130045</v>
      </c>
      <c r="AT73" s="5">
        <v>79514</v>
      </c>
      <c r="AU73" s="5">
        <v>713.13004484304929</v>
      </c>
      <c r="AV73" s="5">
        <v>10774.28</v>
      </c>
      <c r="AW73" s="5">
        <v>96.630313901345303</v>
      </c>
      <c r="AX73" s="5">
        <v>-77013.719999999739</v>
      </c>
      <c r="AY73" s="5">
        <v>-690.70600896860753</v>
      </c>
      <c r="AZ73" s="5">
        <v>2.6011548470705748E-10</v>
      </c>
      <c r="BA73" s="4" t="s">
        <v>71</v>
      </c>
      <c r="BB73" s="6"/>
      <c r="BC73" s="4" t="s">
        <v>62</v>
      </c>
      <c r="BD73" s="3">
        <v>0</v>
      </c>
      <c r="BE73" s="24">
        <v>45562.465775462966</v>
      </c>
    </row>
    <row r="74" spans="1:57" x14ac:dyDescent="0.2">
      <c r="A74" s="3">
        <v>80</v>
      </c>
      <c r="B74" s="3">
        <v>51</v>
      </c>
      <c r="C74" s="4" t="s">
        <v>142</v>
      </c>
      <c r="D74" s="4" t="s">
        <v>141</v>
      </c>
      <c r="E74" s="4" t="s">
        <v>264</v>
      </c>
      <c r="F74" s="4" t="s">
        <v>59</v>
      </c>
      <c r="G74" s="4" t="s">
        <v>65</v>
      </c>
      <c r="H74" s="32" t="s">
        <v>66</v>
      </c>
      <c r="I74" s="3">
        <v>2</v>
      </c>
      <c r="J74" s="3">
        <v>0</v>
      </c>
      <c r="K74" s="3">
        <v>166.5</v>
      </c>
      <c r="L74" s="3">
        <v>5825</v>
      </c>
      <c r="M74" s="5">
        <v>19793099.73</v>
      </c>
      <c r="N74" s="5">
        <v>3397.95</v>
      </c>
      <c r="O74" s="5">
        <v>24</v>
      </c>
      <c r="P74" s="5">
        <v>4294165.3399999989</v>
      </c>
      <c r="Q74" s="5">
        <v>25790.782822822817</v>
      </c>
      <c r="R74" s="5">
        <v>4429156.3199999994</v>
      </c>
      <c r="S74" s="5">
        <v>26601.539459459455</v>
      </c>
      <c r="T74" s="5">
        <v>2921248.8499999996</v>
      </c>
      <c r="U74" s="5">
        <v>17545.038138138138</v>
      </c>
      <c r="V74" s="5">
        <v>2491868.65</v>
      </c>
      <c r="W74" s="5">
        <v>14966.178078078077</v>
      </c>
      <c r="X74" s="5">
        <v>151647.04999999999</v>
      </c>
      <c r="Y74" s="5">
        <v>910.79309309309303</v>
      </c>
      <c r="Z74" s="5">
        <v>277733.15000000002</v>
      </c>
      <c r="AA74" s="5">
        <v>1668.0669669669671</v>
      </c>
      <c r="AB74" s="5">
        <v>489196.91999999993</v>
      </c>
      <c r="AC74" s="5">
        <v>2938.119639639639</v>
      </c>
      <c r="AD74" s="5">
        <v>1018710.5499999999</v>
      </c>
      <c r="AE74" s="5">
        <v>6118.3816816816816</v>
      </c>
      <c r="AF74" s="5">
        <v>572028</v>
      </c>
      <c r="AG74" s="5">
        <v>3435.6036036036035</v>
      </c>
      <c r="AH74" s="5">
        <v>413002.7</v>
      </c>
      <c r="AI74" s="5">
        <v>2480.4966966966967</v>
      </c>
      <c r="AJ74" s="5">
        <v>33679.85</v>
      </c>
      <c r="AK74" s="5">
        <v>202.28138138138138</v>
      </c>
      <c r="AL74" s="5">
        <v>-134990.98000000001</v>
      </c>
      <c r="AM74" s="5">
        <v>-810.7566366366367</v>
      </c>
      <c r="AN74" s="5">
        <v>4112445.6500000004</v>
      </c>
      <c r="AO74" s="5">
        <v>24699.373273273275</v>
      </c>
      <c r="AP74" s="5">
        <v>4813338.6500000004</v>
      </c>
      <c r="AQ74" s="5">
        <v>28908.940840840842</v>
      </c>
      <c r="AR74" s="5">
        <v>-608508</v>
      </c>
      <c r="AS74" s="5">
        <v>-3654.7027027027025</v>
      </c>
      <c r="AT74" s="5">
        <v>-700893</v>
      </c>
      <c r="AU74" s="5">
        <v>-4209.5675675675675</v>
      </c>
      <c r="AV74" s="5">
        <v>-89334.69</v>
      </c>
      <c r="AW74" s="5">
        <v>-536.54468468468474</v>
      </c>
      <c r="AX74" s="5">
        <v>-181719.68999999855</v>
      </c>
      <c r="AY74" s="5">
        <v>-1091.4095495495408</v>
      </c>
      <c r="AZ74" s="5">
        <v>1.4551915228366852E-9</v>
      </c>
      <c r="BA74" s="4" t="s">
        <v>71</v>
      </c>
      <c r="BB74" s="6"/>
      <c r="BC74" s="4" t="s">
        <v>62</v>
      </c>
      <c r="BD74" s="3">
        <v>0</v>
      </c>
      <c r="BE74" s="24">
        <v>45562.465775462966</v>
      </c>
    </row>
    <row r="75" spans="1:57" x14ac:dyDescent="0.2">
      <c r="A75" s="3">
        <v>83</v>
      </c>
      <c r="B75" s="3">
        <v>52</v>
      </c>
      <c r="C75" s="4" t="s">
        <v>143</v>
      </c>
      <c r="D75" s="4" t="s">
        <v>144</v>
      </c>
      <c r="E75" s="4" t="s">
        <v>264</v>
      </c>
      <c r="F75" s="4" t="s">
        <v>59</v>
      </c>
      <c r="G75" s="4" t="s">
        <v>60</v>
      </c>
      <c r="H75" s="32" t="s">
        <v>61</v>
      </c>
      <c r="I75" s="3">
        <v>3</v>
      </c>
      <c r="J75" s="3">
        <v>0</v>
      </c>
      <c r="K75" s="3">
        <v>383.5</v>
      </c>
      <c r="L75" s="3">
        <v>3237</v>
      </c>
      <c r="M75" s="5">
        <v>6433555</v>
      </c>
      <c r="N75" s="5">
        <v>1987.5</v>
      </c>
      <c r="O75" s="5">
        <v>93</v>
      </c>
      <c r="P75" s="5">
        <v>6749730.8399999989</v>
      </c>
      <c r="Q75" s="5">
        <v>17600.341173402867</v>
      </c>
      <c r="R75" s="5">
        <v>7504323.0799999991</v>
      </c>
      <c r="S75" s="5">
        <v>19567.987170795303</v>
      </c>
      <c r="T75" s="5">
        <v>4940715.129999999</v>
      </c>
      <c r="U75" s="5">
        <v>12883.220677966099</v>
      </c>
      <c r="V75" s="5">
        <v>4341019.0999999996</v>
      </c>
      <c r="W75" s="5">
        <v>11319.476140808343</v>
      </c>
      <c r="X75" s="5">
        <v>231015.67999999999</v>
      </c>
      <c r="Y75" s="5">
        <v>602.3876923076923</v>
      </c>
      <c r="Z75" s="5">
        <v>368680.35000000003</v>
      </c>
      <c r="AA75" s="5">
        <v>961.35684485006527</v>
      </c>
      <c r="AB75" s="5">
        <v>755520.33</v>
      </c>
      <c r="AC75" s="5">
        <v>1970.0660495436766</v>
      </c>
      <c r="AD75" s="5">
        <v>1808087.62</v>
      </c>
      <c r="AE75" s="5">
        <v>4714.7004432855283</v>
      </c>
      <c r="AF75" s="5">
        <v>986596.7</v>
      </c>
      <c r="AG75" s="5">
        <v>2572.6119947848761</v>
      </c>
      <c r="AH75" s="5">
        <v>807022.17</v>
      </c>
      <c r="AI75" s="5">
        <v>2104.3602868318126</v>
      </c>
      <c r="AJ75" s="5">
        <v>14468.75</v>
      </c>
      <c r="AK75" s="5">
        <v>37.728161668839633</v>
      </c>
      <c r="AL75" s="5">
        <v>-754592.24</v>
      </c>
      <c r="AM75" s="5">
        <v>-1967.6459973924379</v>
      </c>
      <c r="AN75" s="5">
        <v>7175784.6699999999</v>
      </c>
      <c r="AO75" s="5">
        <v>18711.302920469359</v>
      </c>
      <c r="AP75" s="5">
        <v>6015372.6699999999</v>
      </c>
      <c r="AQ75" s="5">
        <v>15685.456766623207</v>
      </c>
      <c r="AR75" s="5">
        <v>1135259</v>
      </c>
      <c r="AS75" s="5">
        <v>2960.2581486310301</v>
      </c>
      <c r="AT75" s="5">
        <v>1160412</v>
      </c>
      <c r="AU75" s="5">
        <v>3025.8461538461538</v>
      </c>
      <c r="AV75" s="5">
        <v>400900.83</v>
      </c>
      <c r="AW75" s="5">
        <v>1045.373741851369</v>
      </c>
      <c r="AX75" s="5">
        <v>426053.83000000101</v>
      </c>
      <c r="AY75" s="5">
        <v>1110.9617470664955</v>
      </c>
      <c r="AZ75" s="5">
        <v>9.8953023552894592E-10</v>
      </c>
      <c r="BA75" s="4" t="s">
        <v>71</v>
      </c>
      <c r="BB75" s="6"/>
      <c r="BC75" s="4" t="s">
        <v>62</v>
      </c>
      <c r="BD75" s="3">
        <v>0</v>
      </c>
      <c r="BE75" s="24">
        <v>45562.465775462966</v>
      </c>
    </row>
    <row r="76" spans="1:57" x14ac:dyDescent="0.2">
      <c r="A76" s="3">
        <v>86</v>
      </c>
      <c r="B76" s="3">
        <v>54</v>
      </c>
      <c r="C76" s="4" t="s">
        <v>145</v>
      </c>
      <c r="D76" s="4" t="s">
        <v>146</v>
      </c>
      <c r="E76" s="4" t="s">
        <v>264</v>
      </c>
      <c r="F76" s="4" t="s">
        <v>59</v>
      </c>
      <c r="G76" s="4" t="s">
        <v>69</v>
      </c>
      <c r="H76" s="32" t="s">
        <v>70</v>
      </c>
      <c r="I76" s="3">
        <v>1</v>
      </c>
      <c r="J76" s="3">
        <v>0</v>
      </c>
      <c r="K76" s="3">
        <v>1456.5</v>
      </c>
      <c r="L76" s="3">
        <v>23139</v>
      </c>
      <c r="M76" s="5">
        <v>53737319.829999998</v>
      </c>
      <c r="N76" s="5">
        <v>2322.37</v>
      </c>
      <c r="O76" s="5">
        <v>46</v>
      </c>
      <c r="P76" s="5">
        <v>22435232.770000003</v>
      </c>
      <c r="Q76" s="5">
        <v>15403.524043940957</v>
      </c>
      <c r="R76" s="5">
        <v>23949415.760000002</v>
      </c>
      <c r="S76" s="5">
        <v>16443.127881908687</v>
      </c>
      <c r="T76" s="5">
        <v>17739539.060000002</v>
      </c>
      <c r="U76" s="5">
        <v>12179.566810847924</v>
      </c>
      <c r="V76" s="5">
        <v>16422181.91</v>
      </c>
      <c r="W76" s="5">
        <v>11275.099148644009</v>
      </c>
      <c r="X76" s="5">
        <v>421051.80000000005</v>
      </c>
      <c r="Y76" s="5">
        <v>289.08465499485072</v>
      </c>
      <c r="Z76" s="5">
        <v>896305.35</v>
      </c>
      <c r="AA76" s="5">
        <v>615.38300720906284</v>
      </c>
      <c r="AB76" s="5">
        <v>2451229.3199999998</v>
      </c>
      <c r="AC76" s="5">
        <v>1682.9586817713696</v>
      </c>
      <c r="AD76" s="5">
        <v>3758647.3800000004</v>
      </c>
      <c r="AE76" s="5">
        <v>2580.6023892893927</v>
      </c>
      <c r="AF76" s="5">
        <v>956356.16</v>
      </c>
      <c r="AG76" s="5">
        <v>656.6125369035359</v>
      </c>
      <c r="AH76" s="5">
        <v>2772470.85</v>
      </c>
      <c r="AI76" s="5">
        <v>1903.515859938208</v>
      </c>
      <c r="AJ76" s="5">
        <v>29820.37</v>
      </c>
      <c r="AK76" s="5">
        <v>20.47399244764847</v>
      </c>
      <c r="AL76" s="5">
        <v>-1514182.99</v>
      </c>
      <c r="AM76" s="5">
        <v>-1039.6038379677309</v>
      </c>
      <c r="AN76" s="5">
        <v>21704029.109999999</v>
      </c>
      <c r="AO76" s="5">
        <v>14901.496127703398</v>
      </c>
      <c r="AP76" s="5">
        <v>24863588.109999999</v>
      </c>
      <c r="AQ76" s="5">
        <v>17070.777967730861</v>
      </c>
      <c r="AR76" s="5">
        <v>-3159559</v>
      </c>
      <c r="AS76" s="5">
        <v>-2169.2818400274632</v>
      </c>
      <c r="AT76" s="5">
        <v>-3159559</v>
      </c>
      <c r="AU76" s="5">
        <v>-2169.2818400274632</v>
      </c>
      <c r="AV76" s="5">
        <v>-731203.66</v>
      </c>
      <c r="AW76" s="5">
        <v>-502.02791623755581</v>
      </c>
      <c r="AX76" s="5">
        <v>-731203.66000000387</v>
      </c>
      <c r="AY76" s="5">
        <v>-502.02791623755843</v>
      </c>
      <c r="AZ76" s="5">
        <v>-3.8417056202888489E-9</v>
      </c>
      <c r="BA76" s="4" t="s">
        <v>59</v>
      </c>
      <c r="BB76" s="6"/>
      <c r="BC76" s="4" t="s">
        <v>62</v>
      </c>
      <c r="BD76" s="3">
        <v>1</v>
      </c>
      <c r="BE76" s="24">
        <v>45562.465775462966</v>
      </c>
    </row>
    <row r="77" spans="1:57" x14ac:dyDescent="0.2">
      <c r="A77" s="3">
        <v>85</v>
      </c>
      <c r="B77" s="3">
        <v>55</v>
      </c>
      <c r="C77" s="4" t="s">
        <v>147</v>
      </c>
      <c r="D77" s="4" t="s">
        <v>146</v>
      </c>
      <c r="E77" s="4" t="s">
        <v>264</v>
      </c>
      <c r="F77" s="4" t="s">
        <v>59</v>
      </c>
      <c r="G77" s="4" t="s">
        <v>65</v>
      </c>
      <c r="H77" s="32" t="s">
        <v>66</v>
      </c>
      <c r="I77" s="3">
        <v>2</v>
      </c>
      <c r="J77" s="3">
        <v>0</v>
      </c>
      <c r="K77" s="3">
        <v>591.5</v>
      </c>
      <c r="L77" s="3">
        <v>27183</v>
      </c>
      <c r="M77" s="5">
        <v>69622052.390000001</v>
      </c>
      <c r="N77" s="5">
        <v>2561.23</v>
      </c>
      <c r="O77" s="5">
        <v>22</v>
      </c>
      <c r="P77" s="5">
        <v>13823325.299999999</v>
      </c>
      <c r="Q77" s="5">
        <v>23369.949788672864</v>
      </c>
      <c r="R77" s="5">
        <v>14885475.559999999</v>
      </c>
      <c r="S77" s="5">
        <v>25165.63915469146</v>
      </c>
      <c r="T77" s="5">
        <v>10447230.25</v>
      </c>
      <c r="U77" s="5">
        <v>17662.265849535081</v>
      </c>
      <c r="V77" s="5">
        <v>9172404.1699999999</v>
      </c>
      <c r="W77" s="5">
        <v>15507.023110735418</v>
      </c>
      <c r="X77" s="5">
        <v>275943.18</v>
      </c>
      <c r="Y77" s="5">
        <v>466.51425190194419</v>
      </c>
      <c r="Z77" s="5">
        <v>998882.9</v>
      </c>
      <c r="AA77" s="5">
        <v>1688.7284868977176</v>
      </c>
      <c r="AB77" s="5">
        <v>1572289.1</v>
      </c>
      <c r="AC77" s="5">
        <v>2658.1387996618769</v>
      </c>
      <c r="AD77" s="5">
        <v>2865956.21</v>
      </c>
      <c r="AE77" s="5">
        <v>4845.2345054945054</v>
      </c>
      <c r="AF77" s="5">
        <v>776246.61</v>
      </c>
      <c r="AG77" s="5">
        <v>1312.3357734573119</v>
      </c>
      <c r="AH77" s="5">
        <v>2071821.65</v>
      </c>
      <c r="AI77" s="5">
        <v>3502.6570583262887</v>
      </c>
      <c r="AJ77" s="5">
        <v>17887.95</v>
      </c>
      <c r="AK77" s="5">
        <v>30.241673710904482</v>
      </c>
      <c r="AL77" s="5">
        <v>-1062150.26</v>
      </c>
      <c r="AM77" s="5">
        <v>-1795.6893660185967</v>
      </c>
      <c r="AN77" s="5">
        <v>13522614.970000001</v>
      </c>
      <c r="AO77" s="5">
        <v>22861.563770076078</v>
      </c>
      <c r="AP77" s="5">
        <v>15535482.970000001</v>
      </c>
      <c r="AQ77" s="5">
        <v>26264.552781065089</v>
      </c>
      <c r="AR77" s="5">
        <v>-2012868</v>
      </c>
      <c r="AS77" s="5">
        <v>-3402.9890109890111</v>
      </c>
      <c r="AT77" s="5">
        <v>-2012868</v>
      </c>
      <c r="AU77" s="5">
        <v>-3402.9890109890111</v>
      </c>
      <c r="AV77" s="5">
        <v>-300710.33</v>
      </c>
      <c r="AW77" s="5">
        <v>-508.38601859678784</v>
      </c>
      <c r="AX77" s="5">
        <v>-300710.32999999821</v>
      </c>
      <c r="AY77" s="5">
        <v>-508.38601859678482</v>
      </c>
      <c r="AZ77" s="5">
        <v>1.8044374883174896E-9</v>
      </c>
      <c r="BA77" s="4" t="s">
        <v>59</v>
      </c>
      <c r="BB77" s="6"/>
      <c r="BC77" s="4" t="s">
        <v>62</v>
      </c>
      <c r="BD77" s="3">
        <v>1</v>
      </c>
      <c r="BE77" s="24">
        <v>45562.465775462966</v>
      </c>
    </row>
    <row r="78" spans="1:57" x14ac:dyDescent="0.2">
      <c r="A78" s="3">
        <v>88</v>
      </c>
      <c r="B78" s="3">
        <v>56</v>
      </c>
      <c r="C78" s="4" t="s">
        <v>148</v>
      </c>
      <c r="D78" s="4" t="s">
        <v>149</v>
      </c>
      <c r="E78" s="4" t="s">
        <v>264</v>
      </c>
      <c r="F78" s="4" t="s">
        <v>59</v>
      </c>
      <c r="G78" s="4" t="s">
        <v>69</v>
      </c>
      <c r="H78" s="32" t="s">
        <v>70</v>
      </c>
      <c r="I78" s="3">
        <v>1</v>
      </c>
      <c r="J78" s="3">
        <v>0</v>
      </c>
      <c r="K78" s="3">
        <v>133.5</v>
      </c>
      <c r="L78" s="3">
        <v>1476</v>
      </c>
      <c r="M78" s="5">
        <v>2763644.64</v>
      </c>
      <c r="N78" s="5">
        <v>1872.38</v>
      </c>
      <c r="O78" s="5">
        <v>65</v>
      </c>
      <c r="P78" s="5">
        <v>2055667.1600000001</v>
      </c>
      <c r="Q78" s="5">
        <v>15398.255880149814</v>
      </c>
      <c r="R78" s="5">
        <v>2161335.66</v>
      </c>
      <c r="S78" s="5">
        <v>16189.780224719103</v>
      </c>
      <c r="T78" s="5">
        <v>1492509.19</v>
      </c>
      <c r="U78" s="5">
        <v>11179.844119850186</v>
      </c>
      <c r="V78" s="5">
        <v>1219048</v>
      </c>
      <c r="W78" s="5">
        <v>9131.4456928838954</v>
      </c>
      <c r="X78" s="5">
        <v>55668.060000000005</v>
      </c>
      <c r="Y78" s="5">
        <v>416.9892134831461</v>
      </c>
      <c r="Z78" s="5">
        <v>217793.12999999998</v>
      </c>
      <c r="AA78" s="5">
        <v>1631.4092134831458</v>
      </c>
      <c r="AB78" s="5">
        <v>327517.09999999998</v>
      </c>
      <c r="AC78" s="5">
        <v>2453.3116104868914</v>
      </c>
      <c r="AD78" s="5">
        <v>341309.37</v>
      </c>
      <c r="AE78" s="5">
        <v>2556.6244943820225</v>
      </c>
      <c r="AF78" s="5">
        <v>57836</v>
      </c>
      <c r="AG78" s="5">
        <v>433.22846441947564</v>
      </c>
      <c r="AH78" s="5">
        <v>278125.88</v>
      </c>
      <c r="AI78" s="5">
        <v>2083.3399250936332</v>
      </c>
      <c r="AJ78" s="5">
        <v>5347.49</v>
      </c>
      <c r="AK78" s="5">
        <v>40.056104868913856</v>
      </c>
      <c r="AL78" s="5">
        <v>-105668.5</v>
      </c>
      <c r="AM78" s="5">
        <v>-791.52434456928836</v>
      </c>
      <c r="AN78" s="5">
        <v>2006008.36</v>
      </c>
      <c r="AO78" s="5">
        <v>15026.279850187268</v>
      </c>
      <c r="AP78" s="5">
        <v>1646797.36</v>
      </c>
      <c r="AQ78" s="5">
        <v>12335.56074906367</v>
      </c>
      <c r="AR78" s="5">
        <v>340330</v>
      </c>
      <c r="AS78" s="5">
        <v>2549.2883895131085</v>
      </c>
      <c r="AT78" s="5">
        <v>359211</v>
      </c>
      <c r="AU78" s="5">
        <v>2690.7191011235955</v>
      </c>
      <c r="AV78" s="5">
        <v>-68539.8</v>
      </c>
      <c r="AW78" s="5">
        <v>-513.40674157303374</v>
      </c>
      <c r="AX78" s="5">
        <v>-49658.800000000047</v>
      </c>
      <c r="AY78" s="5">
        <v>-371.97602996254716</v>
      </c>
      <c r="AZ78" s="5">
        <v>-4.3655745685100555E-11</v>
      </c>
      <c r="BA78" s="4" t="s">
        <v>59</v>
      </c>
      <c r="BB78" s="6"/>
      <c r="BC78" s="4" t="s">
        <v>62</v>
      </c>
      <c r="BD78" s="3">
        <v>0</v>
      </c>
      <c r="BE78" s="24">
        <v>45562.465775462966</v>
      </c>
    </row>
    <row r="79" spans="1:57" x14ac:dyDescent="0.2">
      <c r="A79" s="3">
        <v>221</v>
      </c>
      <c r="B79" s="3">
        <v>107</v>
      </c>
      <c r="C79" s="4" t="s">
        <v>150</v>
      </c>
      <c r="D79" s="4" t="s">
        <v>151</v>
      </c>
      <c r="E79" s="4" t="s">
        <v>264</v>
      </c>
      <c r="F79" s="4" t="s">
        <v>59</v>
      </c>
      <c r="G79" s="4" t="s">
        <v>69</v>
      </c>
      <c r="H79" s="32" t="s">
        <v>70</v>
      </c>
      <c r="I79" s="3">
        <v>1</v>
      </c>
      <c r="J79" s="3">
        <v>0</v>
      </c>
      <c r="K79" s="3">
        <v>201.5</v>
      </c>
      <c r="L79" s="3">
        <v>2006</v>
      </c>
      <c r="M79" s="5">
        <v>3655392.13</v>
      </c>
      <c r="N79" s="5">
        <v>1822.22</v>
      </c>
      <c r="O79" s="5">
        <v>67</v>
      </c>
      <c r="P79" s="5">
        <v>3674582.16</v>
      </c>
      <c r="Q79" s="5">
        <v>18236.139751861043</v>
      </c>
      <c r="R79" s="5">
        <v>3938941.74</v>
      </c>
      <c r="S79" s="5">
        <v>19548.097965260546</v>
      </c>
      <c r="T79" s="5">
        <v>2344248.6500000004</v>
      </c>
      <c r="U79" s="5">
        <v>11633.988337468985</v>
      </c>
      <c r="V79" s="5">
        <v>2011276.7000000002</v>
      </c>
      <c r="W79" s="5">
        <v>9981.5220843672469</v>
      </c>
      <c r="X79" s="5">
        <v>68814.739999999991</v>
      </c>
      <c r="Y79" s="5">
        <v>341.51235732009923</v>
      </c>
      <c r="Z79" s="5">
        <v>264157.21000000002</v>
      </c>
      <c r="AA79" s="5">
        <v>1310.9538957816378</v>
      </c>
      <c r="AB79" s="5">
        <v>410915.87</v>
      </c>
      <c r="AC79" s="5">
        <v>2039.2847146401984</v>
      </c>
      <c r="AD79" s="5">
        <v>1183777.2199999997</v>
      </c>
      <c r="AE79" s="5">
        <v>5874.824913151363</v>
      </c>
      <c r="AF79" s="5">
        <v>703215.35</v>
      </c>
      <c r="AG79" s="5">
        <v>3489.902481389578</v>
      </c>
      <c r="AH79" s="5">
        <v>453719.97</v>
      </c>
      <c r="AI79" s="5">
        <v>2251.712009925558</v>
      </c>
      <c r="AJ79" s="5">
        <v>26841.9</v>
      </c>
      <c r="AK79" s="5">
        <v>133.21042183622831</v>
      </c>
      <c r="AL79" s="5">
        <v>-264359.58</v>
      </c>
      <c r="AM79" s="5">
        <v>-1311.9582133995038</v>
      </c>
      <c r="AN79" s="5">
        <v>3475249.64</v>
      </c>
      <c r="AO79" s="5">
        <v>17246.896476426798</v>
      </c>
      <c r="AP79" s="5">
        <v>2446983.64</v>
      </c>
      <c r="AQ79" s="5">
        <v>12143.839404466502</v>
      </c>
      <c r="AR79" s="5">
        <v>1251738</v>
      </c>
      <c r="AS79" s="5">
        <v>6212.0992555831263</v>
      </c>
      <c r="AT79" s="5">
        <v>1028266</v>
      </c>
      <c r="AU79" s="5">
        <v>5103.0570719602974</v>
      </c>
      <c r="AV79" s="5">
        <v>24139.48</v>
      </c>
      <c r="AW79" s="5">
        <v>119.7989081885856</v>
      </c>
      <c r="AX79" s="5">
        <v>-199332.52000000002</v>
      </c>
      <c r="AY79" s="5">
        <v>-989.24327543424329</v>
      </c>
      <c r="AZ79" s="5">
        <v>-1.8189894035458565E-11</v>
      </c>
      <c r="BA79" s="4" t="s">
        <v>71</v>
      </c>
      <c r="BB79" s="6"/>
      <c r="BC79" s="4" t="s">
        <v>62</v>
      </c>
      <c r="BD79" s="3">
        <v>0</v>
      </c>
      <c r="BE79" s="24">
        <v>45562.465775462966</v>
      </c>
    </row>
    <row r="80" spans="1:57" x14ac:dyDescent="0.2">
      <c r="A80" s="3">
        <v>91</v>
      </c>
      <c r="B80" s="3">
        <v>58</v>
      </c>
      <c r="C80" s="4" t="s">
        <v>152</v>
      </c>
      <c r="D80" s="4" t="s">
        <v>153</v>
      </c>
      <c r="E80" s="4" t="s">
        <v>264</v>
      </c>
      <c r="F80" s="4" t="s">
        <v>59</v>
      </c>
      <c r="G80" s="4" t="s">
        <v>69</v>
      </c>
      <c r="H80" s="32" t="s">
        <v>70</v>
      </c>
      <c r="I80" s="3">
        <v>1</v>
      </c>
      <c r="J80" s="3">
        <v>0</v>
      </c>
      <c r="K80" s="3">
        <v>119.5</v>
      </c>
      <c r="L80" s="3">
        <v>1267</v>
      </c>
      <c r="M80" s="5">
        <v>2987704.3</v>
      </c>
      <c r="N80" s="5">
        <v>2358.09</v>
      </c>
      <c r="O80" s="5">
        <v>67</v>
      </c>
      <c r="P80" s="5">
        <v>2116021.79</v>
      </c>
      <c r="Q80" s="5">
        <v>17707.295313807532</v>
      </c>
      <c r="R80" s="5">
        <v>2182831.7400000002</v>
      </c>
      <c r="S80" s="5">
        <v>18266.374393305443</v>
      </c>
      <c r="T80" s="5">
        <v>1570584.0500000003</v>
      </c>
      <c r="U80" s="5">
        <v>13142.962761506278</v>
      </c>
      <c r="V80" s="5">
        <v>1408050.1</v>
      </c>
      <c r="W80" s="5">
        <v>11782.846025104604</v>
      </c>
      <c r="X80" s="5">
        <v>49066.32</v>
      </c>
      <c r="Y80" s="5">
        <v>410.59682008368202</v>
      </c>
      <c r="Z80" s="5">
        <v>113467.63</v>
      </c>
      <c r="AA80" s="5">
        <v>949.51991631799172</v>
      </c>
      <c r="AB80" s="5">
        <v>311309.05000000005</v>
      </c>
      <c r="AC80" s="5">
        <v>2605.0966527196656</v>
      </c>
      <c r="AD80" s="5">
        <v>300938.64</v>
      </c>
      <c r="AE80" s="5">
        <v>2518.3149790794982</v>
      </c>
      <c r="AF80" s="5">
        <v>48350</v>
      </c>
      <c r="AG80" s="5">
        <v>404.60251046025104</v>
      </c>
      <c r="AH80" s="5">
        <v>247621.64</v>
      </c>
      <c r="AI80" s="5">
        <v>2072.1476150627618</v>
      </c>
      <c r="AJ80" s="5">
        <v>4967</v>
      </c>
      <c r="AK80" s="5">
        <v>41.564853556485353</v>
      </c>
      <c r="AL80" s="5">
        <v>-66809.950000000012</v>
      </c>
      <c r="AM80" s="5">
        <v>-559.07907949790808</v>
      </c>
      <c r="AN80" s="5">
        <v>2138656.5499999998</v>
      </c>
      <c r="AO80" s="5">
        <v>17896.707531380751</v>
      </c>
      <c r="AP80" s="5">
        <v>2003320.55</v>
      </c>
      <c r="AQ80" s="5">
        <v>16764.18870292887</v>
      </c>
      <c r="AR80" s="5">
        <v>135336</v>
      </c>
      <c r="AS80" s="5">
        <v>1132.5188284518829</v>
      </c>
      <c r="AT80" s="5">
        <v>135336</v>
      </c>
      <c r="AU80" s="5">
        <v>1132.5188284518829</v>
      </c>
      <c r="AV80" s="5">
        <v>22634.76</v>
      </c>
      <c r="AW80" s="5">
        <v>189.41221757322174</v>
      </c>
      <c r="AX80" s="5">
        <v>22634.759999999776</v>
      </c>
      <c r="AY80" s="5">
        <v>189.41221757321989</v>
      </c>
      <c r="AZ80" s="5">
        <v>-2.2191670723259449E-10</v>
      </c>
      <c r="BA80" s="4" t="s">
        <v>59</v>
      </c>
      <c r="BB80" s="6"/>
      <c r="BC80" s="4" t="s">
        <v>62</v>
      </c>
      <c r="BD80" s="3">
        <v>0</v>
      </c>
      <c r="BE80" s="24">
        <v>45562.465775462966</v>
      </c>
    </row>
    <row r="81" spans="1:57" x14ac:dyDescent="0.2">
      <c r="A81" s="3">
        <v>92</v>
      </c>
      <c r="B81" s="3">
        <v>59</v>
      </c>
      <c r="C81" s="4" t="s">
        <v>154</v>
      </c>
      <c r="D81" s="4" t="s">
        <v>155</v>
      </c>
      <c r="E81" s="4" t="s">
        <v>264</v>
      </c>
      <c r="F81" s="4" t="s">
        <v>84</v>
      </c>
      <c r="G81" s="4" t="s">
        <v>69</v>
      </c>
      <c r="H81" s="32" t="s">
        <v>70</v>
      </c>
      <c r="I81" s="3">
        <v>1</v>
      </c>
      <c r="J81" s="3">
        <v>0</v>
      </c>
      <c r="K81" s="3">
        <v>61</v>
      </c>
      <c r="L81" s="3">
        <v>686</v>
      </c>
      <c r="M81" s="5">
        <v>1763563.17</v>
      </c>
      <c r="N81" s="5">
        <v>2570.79</v>
      </c>
      <c r="O81" s="5">
        <v>61</v>
      </c>
      <c r="P81" s="5">
        <v>1085270.8399999999</v>
      </c>
      <c r="Q81" s="5">
        <v>17791.325245901637</v>
      </c>
      <c r="R81" s="5">
        <v>1305848.48</v>
      </c>
      <c r="S81" s="5">
        <v>21407.352131147542</v>
      </c>
      <c r="T81" s="5">
        <v>910472.23</v>
      </c>
      <c r="U81" s="5">
        <v>14925.774262295081</v>
      </c>
      <c r="V81" s="5">
        <v>789937.71</v>
      </c>
      <c r="W81" s="5">
        <v>12949.798524590164</v>
      </c>
      <c r="X81" s="5">
        <v>26432.04</v>
      </c>
      <c r="Y81" s="5">
        <v>433.31213114754098</v>
      </c>
      <c r="Z81" s="5">
        <v>94102.48000000001</v>
      </c>
      <c r="AA81" s="5">
        <v>1542.6636065573773</v>
      </c>
      <c r="AB81" s="5">
        <v>178349.78999999998</v>
      </c>
      <c r="AC81" s="5">
        <v>2923.7670491803274</v>
      </c>
      <c r="AD81" s="5">
        <v>217026.46000000002</v>
      </c>
      <c r="AE81" s="5">
        <v>3557.8108196721314</v>
      </c>
      <c r="AF81" s="5">
        <v>37299.85</v>
      </c>
      <c r="AG81" s="5">
        <v>611.47295081967206</v>
      </c>
      <c r="AH81" s="5">
        <v>175903.01</v>
      </c>
      <c r="AI81" s="5">
        <v>2883.6559016393444</v>
      </c>
      <c r="AJ81" s="5">
        <v>3823.6</v>
      </c>
      <c r="AK81" s="5">
        <v>62.681967213114753</v>
      </c>
      <c r="AL81" s="5">
        <v>-220577.64</v>
      </c>
      <c r="AM81" s="5">
        <v>-3616.0268852459017</v>
      </c>
      <c r="AN81" s="5">
        <v>1081874.49</v>
      </c>
      <c r="AO81" s="5">
        <v>17735.647377049179</v>
      </c>
      <c r="AP81" s="5">
        <v>1126531.49</v>
      </c>
      <c r="AQ81" s="5">
        <v>18467.729344262294</v>
      </c>
      <c r="AR81" s="5">
        <v>-44314</v>
      </c>
      <c r="AS81" s="5">
        <v>-726.45901639344265</v>
      </c>
      <c r="AT81" s="5">
        <v>-44657</v>
      </c>
      <c r="AU81" s="5">
        <v>-732.08196721311481</v>
      </c>
      <c r="AV81" s="5">
        <v>-3053.35</v>
      </c>
      <c r="AW81" s="5">
        <v>-50.054918032786887</v>
      </c>
      <c r="AX81" s="5">
        <v>-3396.3499999998603</v>
      </c>
      <c r="AY81" s="5">
        <v>-55.677868852456726</v>
      </c>
      <c r="AZ81" s="5">
        <v>1.3960743672214448E-10</v>
      </c>
      <c r="BA81" s="4" t="s">
        <v>59</v>
      </c>
      <c r="BB81" s="6"/>
      <c r="BC81" s="4" t="s">
        <v>62</v>
      </c>
      <c r="BD81" s="3">
        <v>0</v>
      </c>
      <c r="BE81" s="24">
        <v>45562.465775462966</v>
      </c>
    </row>
    <row r="82" spans="1:57" x14ac:dyDescent="0.2">
      <c r="A82" s="3">
        <v>93</v>
      </c>
      <c r="B82" s="3">
        <v>60</v>
      </c>
      <c r="C82" s="4" t="s">
        <v>156</v>
      </c>
      <c r="D82" s="4" t="s">
        <v>157</v>
      </c>
      <c r="E82" s="4" t="s">
        <v>264</v>
      </c>
      <c r="F82" s="4" t="s">
        <v>59</v>
      </c>
      <c r="G82" s="4" t="s">
        <v>69</v>
      </c>
      <c r="H82" s="32" t="s">
        <v>70</v>
      </c>
      <c r="I82" s="3">
        <v>1</v>
      </c>
      <c r="J82" s="3">
        <v>0</v>
      </c>
      <c r="K82" s="3">
        <v>203</v>
      </c>
      <c r="L82" s="3">
        <v>2324</v>
      </c>
      <c r="M82" s="5">
        <v>4561174.99</v>
      </c>
      <c r="N82" s="5">
        <v>1962.63</v>
      </c>
      <c r="O82" s="5">
        <v>71</v>
      </c>
      <c r="P82" s="5">
        <v>3895903.9299999997</v>
      </c>
      <c r="Q82" s="5">
        <v>19191.644975369458</v>
      </c>
      <c r="R82" s="5">
        <v>4004248.78</v>
      </c>
      <c r="S82" s="5">
        <v>19725.363448275861</v>
      </c>
      <c r="T82" s="5">
        <v>2632125.7199999997</v>
      </c>
      <c r="U82" s="5">
        <v>12966.136551724137</v>
      </c>
      <c r="V82" s="5">
        <v>2311659.3499999996</v>
      </c>
      <c r="W82" s="5">
        <v>11387.484482758618</v>
      </c>
      <c r="X82" s="5">
        <v>87662.67</v>
      </c>
      <c r="Y82" s="5">
        <v>431.83581280788178</v>
      </c>
      <c r="Z82" s="5">
        <v>232803.69999999998</v>
      </c>
      <c r="AA82" s="5">
        <v>1146.8162561576353</v>
      </c>
      <c r="AB82" s="5">
        <v>460769.6</v>
      </c>
      <c r="AC82" s="5">
        <v>2269.8009852216746</v>
      </c>
      <c r="AD82" s="5">
        <v>911353.46</v>
      </c>
      <c r="AE82" s="5">
        <v>4489.4259113300495</v>
      </c>
      <c r="AF82" s="5">
        <v>355250.3</v>
      </c>
      <c r="AG82" s="5">
        <v>1750.0014778325124</v>
      </c>
      <c r="AH82" s="5">
        <v>544689.43000000005</v>
      </c>
      <c r="AI82" s="5">
        <v>2683.1991625615765</v>
      </c>
      <c r="AJ82" s="5">
        <v>11413.73</v>
      </c>
      <c r="AK82" s="5">
        <v>56.225270935960587</v>
      </c>
      <c r="AL82" s="5">
        <v>-108344.85000000002</v>
      </c>
      <c r="AM82" s="5">
        <v>-533.71847290640403</v>
      </c>
      <c r="AN82" s="5">
        <v>3697127.98</v>
      </c>
      <c r="AO82" s="5">
        <v>18212.453103448275</v>
      </c>
      <c r="AP82" s="5">
        <v>3248096.98</v>
      </c>
      <c r="AQ82" s="5">
        <v>16000.477733990148</v>
      </c>
      <c r="AR82" s="5">
        <v>449031</v>
      </c>
      <c r="AS82" s="5">
        <v>2211.9753694581282</v>
      </c>
      <c r="AT82" s="5">
        <v>449031</v>
      </c>
      <c r="AU82" s="5">
        <v>2211.9753694581282</v>
      </c>
      <c r="AV82" s="5">
        <v>-198775.95</v>
      </c>
      <c r="AW82" s="5">
        <v>-979.19187192118227</v>
      </c>
      <c r="AX82" s="5">
        <v>-198775.94999999972</v>
      </c>
      <c r="AY82" s="5">
        <v>-979.1918719211809</v>
      </c>
      <c r="AZ82" s="5">
        <v>2.9103830456733704E-10</v>
      </c>
      <c r="BA82" s="4" t="s">
        <v>71</v>
      </c>
      <c r="BB82" s="6"/>
      <c r="BC82" s="4" t="s">
        <v>62</v>
      </c>
      <c r="BD82" s="3">
        <v>0</v>
      </c>
      <c r="BE82" s="24">
        <v>45562.465775462966</v>
      </c>
    </row>
    <row r="83" spans="1:57" x14ac:dyDescent="0.2">
      <c r="A83" s="3">
        <v>96</v>
      </c>
      <c r="B83" s="3">
        <v>62</v>
      </c>
      <c r="C83" s="4" t="s">
        <v>158</v>
      </c>
      <c r="D83" s="4" t="s">
        <v>159</v>
      </c>
      <c r="E83" s="4" t="s">
        <v>264</v>
      </c>
      <c r="F83" s="4" t="s">
        <v>59</v>
      </c>
      <c r="G83" s="4" t="s">
        <v>69</v>
      </c>
      <c r="H83" s="32" t="s">
        <v>70</v>
      </c>
      <c r="I83" s="3">
        <v>1</v>
      </c>
      <c r="J83" s="3">
        <v>0</v>
      </c>
      <c r="K83" s="3">
        <v>286.5</v>
      </c>
      <c r="L83" s="3">
        <v>3026</v>
      </c>
      <c r="M83" s="5">
        <v>5315002.8499999996</v>
      </c>
      <c r="N83" s="5">
        <v>1756.44</v>
      </c>
      <c r="O83" s="5">
        <v>66</v>
      </c>
      <c r="P83" s="5">
        <v>4992878.05</v>
      </c>
      <c r="Q83" s="5">
        <v>17427.148516579407</v>
      </c>
      <c r="R83" s="5">
        <v>5068123.3999999994</v>
      </c>
      <c r="S83" s="5">
        <v>17689.784991273995</v>
      </c>
      <c r="T83" s="5">
        <v>3628335.0999999996</v>
      </c>
      <c r="U83" s="5">
        <v>12664.345898778358</v>
      </c>
      <c r="V83" s="5">
        <v>3241230.2399999998</v>
      </c>
      <c r="W83" s="5">
        <v>11313.194554973821</v>
      </c>
      <c r="X83" s="5">
        <v>106837.12999999999</v>
      </c>
      <c r="Y83" s="5">
        <v>372.90446771378703</v>
      </c>
      <c r="Z83" s="5">
        <v>280267.73</v>
      </c>
      <c r="AA83" s="5">
        <v>978.24687609075033</v>
      </c>
      <c r="AB83" s="5">
        <v>648011.63</v>
      </c>
      <c r="AC83" s="5">
        <v>2261.8206980802793</v>
      </c>
      <c r="AD83" s="5">
        <v>791776.66999999993</v>
      </c>
      <c r="AE83" s="5">
        <v>2763.6183944153577</v>
      </c>
      <c r="AF83" s="5">
        <v>113885.2</v>
      </c>
      <c r="AG83" s="5">
        <v>397.50506108202444</v>
      </c>
      <c r="AH83" s="5">
        <v>663348.76</v>
      </c>
      <c r="AI83" s="5">
        <v>2315.3534380453752</v>
      </c>
      <c r="AJ83" s="5">
        <v>14542.71</v>
      </c>
      <c r="AK83" s="5">
        <v>50.759895287958109</v>
      </c>
      <c r="AL83" s="5">
        <v>-75245.349999999991</v>
      </c>
      <c r="AM83" s="5">
        <v>-262.63647469458982</v>
      </c>
      <c r="AN83" s="5">
        <v>4904796.84</v>
      </c>
      <c r="AO83" s="5">
        <v>17119.709738219895</v>
      </c>
      <c r="AP83" s="5">
        <v>3493760.84</v>
      </c>
      <c r="AQ83" s="5">
        <v>12194.627713787086</v>
      </c>
      <c r="AR83" s="5">
        <v>1341846</v>
      </c>
      <c r="AS83" s="5">
        <v>4683.5811518324608</v>
      </c>
      <c r="AT83" s="5">
        <v>1411036</v>
      </c>
      <c r="AU83" s="5">
        <v>4925.0820244328097</v>
      </c>
      <c r="AV83" s="5">
        <v>-157271.21</v>
      </c>
      <c r="AW83" s="5">
        <v>-548.93965095986039</v>
      </c>
      <c r="AX83" s="5">
        <v>-88081.209999999963</v>
      </c>
      <c r="AY83" s="5">
        <v>-307.43877835951122</v>
      </c>
      <c r="AZ83" s="5">
        <v>2.9103830456733704E-11</v>
      </c>
      <c r="BA83" s="4" t="s">
        <v>59</v>
      </c>
      <c r="BB83" s="6"/>
      <c r="BC83" s="4" t="s">
        <v>62</v>
      </c>
      <c r="BD83" s="3">
        <v>0</v>
      </c>
      <c r="BE83" s="24">
        <v>45562.465775462966</v>
      </c>
    </row>
    <row r="84" spans="1:57" x14ac:dyDescent="0.2">
      <c r="A84" s="3">
        <v>99</v>
      </c>
      <c r="B84" s="3">
        <v>63</v>
      </c>
      <c r="C84" s="4" t="s">
        <v>160</v>
      </c>
      <c r="D84" s="4" t="s">
        <v>161</v>
      </c>
      <c r="E84" s="4" t="s">
        <v>264</v>
      </c>
      <c r="F84" s="4" t="s">
        <v>59</v>
      </c>
      <c r="G84" s="4" t="s">
        <v>69</v>
      </c>
      <c r="H84" s="32" t="s">
        <v>70</v>
      </c>
      <c r="I84" s="3">
        <v>1</v>
      </c>
      <c r="J84" s="3">
        <v>0</v>
      </c>
      <c r="K84" s="3">
        <v>266</v>
      </c>
      <c r="L84" s="3">
        <v>3281</v>
      </c>
      <c r="M84" s="5">
        <v>6198996.7999999998</v>
      </c>
      <c r="N84" s="5">
        <v>1889.36</v>
      </c>
      <c r="O84" s="5">
        <v>60</v>
      </c>
      <c r="P84" s="5">
        <v>3705197.75</v>
      </c>
      <c r="Q84" s="5">
        <v>13929.314849624061</v>
      </c>
      <c r="R84" s="5">
        <v>4115324.2800000003</v>
      </c>
      <c r="S84" s="5">
        <v>15471.143909774437</v>
      </c>
      <c r="T84" s="5">
        <v>2877765.15</v>
      </c>
      <c r="U84" s="5">
        <v>10818.665977443608</v>
      </c>
      <c r="V84" s="5">
        <v>2582647.85</v>
      </c>
      <c r="W84" s="5">
        <v>9709.2024436090232</v>
      </c>
      <c r="X84" s="5">
        <v>87833.5</v>
      </c>
      <c r="Y84" s="5">
        <v>330.20112781954884</v>
      </c>
      <c r="Z84" s="5">
        <v>207283.80000000002</v>
      </c>
      <c r="AA84" s="5">
        <v>779.26240601503764</v>
      </c>
      <c r="AB84" s="5">
        <v>366607.01</v>
      </c>
      <c r="AC84" s="5">
        <v>1378.2218421052632</v>
      </c>
      <c r="AD84" s="5">
        <v>870952.12</v>
      </c>
      <c r="AE84" s="5">
        <v>3274.2560902255641</v>
      </c>
      <c r="AF84" s="5">
        <v>439196</v>
      </c>
      <c r="AG84" s="5">
        <v>1651.1127819548872</v>
      </c>
      <c r="AH84" s="5">
        <v>430488.72</v>
      </c>
      <c r="AI84" s="5">
        <v>1618.3786466165413</v>
      </c>
      <c r="AJ84" s="5">
        <v>1267.4000000000001</v>
      </c>
      <c r="AK84" s="5">
        <v>4.764661654135339</v>
      </c>
      <c r="AL84" s="5">
        <v>-410126.53</v>
      </c>
      <c r="AM84" s="5">
        <v>-1541.8290601503761</v>
      </c>
      <c r="AN84" s="5">
        <v>4043841.45</v>
      </c>
      <c r="AO84" s="5">
        <v>15202.411466165415</v>
      </c>
      <c r="AP84" s="5">
        <v>3716392.45</v>
      </c>
      <c r="AQ84" s="5">
        <v>13971.400187969926</v>
      </c>
      <c r="AR84" s="5">
        <v>0</v>
      </c>
      <c r="AS84" s="5">
        <v>0</v>
      </c>
      <c r="AT84" s="5">
        <v>327449</v>
      </c>
      <c r="AU84" s="5">
        <v>1231.0112781954888</v>
      </c>
      <c r="AV84" s="5">
        <v>11194.7</v>
      </c>
      <c r="AW84" s="5">
        <v>42.085338345864663</v>
      </c>
      <c r="AX84" s="5">
        <v>338643.70000000019</v>
      </c>
      <c r="AY84" s="5">
        <v>1273.096616541354</v>
      </c>
      <c r="AZ84" s="5">
        <v>1.8553691916167736E-10</v>
      </c>
      <c r="BA84" s="4" t="s">
        <v>71</v>
      </c>
      <c r="BB84" s="6"/>
      <c r="BC84" s="4" t="s">
        <v>62</v>
      </c>
      <c r="BD84" s="3">
        <v>0</v>
      </c>
      <c r="BE84" s="24">
        <v>45562.465775462966</v>
      </c>
    </row>
    <row r="85" spans="1:57" x14ac:dyDescent="0.2">
      <c r="A85" s="3">
        <v>98</v>
      </c>
      <c r="B85" s="3">
        <v>64</v>
      </c>
      <c r="C85" s="4" t="s">
        <v>162</v>
      </c>
      <c r="D85" s="4" t="s">
        <v>161</v>
      </c>
      <c r="E85" s="4" t="s">
        <v>264</v>
      </c>
      <c r="F85" s="4" t="s">
        <v>59</v>
      </c>
      <c r="G85" s="4" t="s">
        <v>65</v>
      </c>
      <c r="H85" s="32" t="s">
        <v>66</v>
      </c>
      <c r="I85" s="3">
        <v>2</v>
      </c>
      <c r="J85" s="3">
        <v>0</v>
      </c>
      <c r="K85" s="3">
        <v>184</v>
      </c>
      <c r="L85" s="3">
        <v>6022</v>
      </c>
      <c r="M85" s="5">
        <v>11571366.48</v>
      </c>
      <c r="N85" s="5">
        <v>1921.51</v>
      </c>
      <c r="O85" s="5">
        <v>32</v>
      </c>
      <c r="P85" s="5">
        <v>4646434.66</v>
      </c>
      <c r="Q85" s="5">
        <v>25252.362282608698</v>
      </c>
      <c r="R85" s="5">
        <v>4958199.6500000004</v>
      </c>
      <c r="S85" s="5">
        <v>26946.73722826087</v>
      </c>
      <c r="T85" s="5">
        <v>3418669.6</v>
      </c>
      <c r="U85" s="5">
        <v>18579.726086956522</v>
      </c>
      <c r="V85" s="5">
        <v>2904359.85</v>
      </c>
      <c r="W85" s="5">
        <v>15784.564402173914</v>
      </c>
      <c r="X85" s="5">
        <v>107846.2</v>
      </c>
      <c r="Y85" s="5">
        <v>586.12065217391307</v>
      </c>
      <c r="Z85" s="5">
        <v>406463.54999999993</v>
      </c>
      <c r="AA85" s="5">
        <v>2209.0410326086953</v>
      </c>
      <c r="AB85" s="5">
        <v>586065.30000000005</v>
      </c>
      <c r="AC85" s="5">
        <v>3185.1375000000003</v>
      </c>
      <c r="AD85" s="5">
        <v>953464.75</v>
      </c>
      <c r="AE85" s="5">
        <v>5181.873641304348</v>
      </c>
      <c r="AF85" s="5">
        <v>318627</v>
      </c>
      <c r="AG85" s="5">
        <v>1731.6684782608695</v>
      </c>
      <c r="AH85" s="5">
        <v>578386.94999999995</v>
      </c>
      <c r="AI85" s="5">
        <v>3143.4073369565217</v>
      </c>
      <c r="AJ85" s="5">
        <v>56450.8</v>
      </c>
      <c r="AK85" s="5">
        <v>306.79782608695655</v>
      </c>
      <c r="AL85" s="5">
        <v>-311764.99</v>
      </c>
      <c r="AM85" s="5">
        <v>-1694.3749456521739</v>
      </c>
      <c r="AN85" s="5">
        <v>4871017.7300000004</v>
      </c>
      <c r="AO85" s="5">
        <v>26472.922445652177</v>
      </c>
      <c r="AP85" s="5">
        <v>3699761.73</v>
      </c>
      <c r="AQ85" s="5">
        <v>20107.400706521737</v>
      </c>
      <c r="AR85" s="5">
        <v>740776</v>
      </c>
      <c r="AS85" s="5">
        <v>4025.9565217391305</v>
      </c>
      <c r="AT85" s="5">
        <v>1171256</v>
      </c>
      <c r="AU85" s="5">
        <v>6365.521739130435</v>
      </c>
      <c r="AV85" s="5">
        <v>-205896.93</v>
      </c>
      <c r="AW85" s="5">
        <v>-1119.005054347826</v>
      </c>
      <c r="AX85" s="5">
        <v>224583.0700000003</v>
      </c>
      <c r="AY85" s="5">
        <v>1220.5601630434799</v>
      </c>
      <c r="AZ85" s="5">
        <v>2.9103830456733704E-10</v>
      </c>
      <c r="BA85" s="4" t="s">
        <v>59</v>
      </c>
      <c r="BB85" s="6"/>
      <c r="BC85" s="4" t="s">
        <v>62</v>
      </c>
      <c r="BD85" s="3">
        <v>0</v>
      </c>
      <c r="BE85" s="24">
        <v>45562.465775462966</v>
      </c>
    </row>
    <row r="86" spans="1:57" x14ac:dyDescent="0.2">
      <c r="A86" s="3">
        <v>100</v>
      </c>
      <c r="B86" s="3">
        <v>65</v>
      </c>
      <c r="C86" s="4" t="s">
        <v>163</v>
      </c>
      <c r="D86" s="4" t="s">
        <v>164</v>
      </c>
      <c r="E86" s="4" t="s">
        <v>264</v>
      </c>
      <c r="F86" s="4" t="s">
        <v>59</v>
      </c>
      <c r="G86" s="4" t="s">
        <v>60</v>
      </c>
      <c r="H86" s="32" t="s">
        <v>61</v>
      </c>
      <c r="I86" s="3">
        <v>3</v>
      </c>
      <c r="J86" s="3">
        <v>0</v>
      </c>
      <c r="K86" s="3">
        <v>725.5</v>
      </c>
      <c r="L86" s="3">
        <v>5874</v>
      </c>
      <c r="M86" s="5">
        <v>10938854.140000001</v>
      </c>
      <c r="N86" s="5">
        <v>1862.24</v>
      </c>
      <c r="O86" s="5">
        <v>93</v>
      </c>
      <c r="P86" s="5">
        <v>13188500.140000001</v>
      </c>
      <c r="Q86" s="5">
        <v>18178.4977808408</v>
      </c>
      <c r="R86" s="5">
        <v>13822450.370000001</v>
      </c>
      <c r="S86" s="5">
        <v>19052.309262577535</v>
      </c>
      <c r="T86" s="5">
        <v>9063108.2999999989</v>
      </c>
      <c r="U86" s="5">
        <v>12492.223707787731</v>
      </c>
      <c r="V86" s="5">
        <v>8260171.9500000002</v>
      </c>
      <c r="W86" s="5">
        <v>11385.488559614059</v>
      </c>
      <c r="X86" s="5">
        <v>285650.23</v>
      </c>
      <c r="Y86" s="5">
        <v>393.72878015161956</v>
      </c>
      <c r="Z86" s="5">
        <v>517286.12000000005</v>
      </c>
      <c r="AA86" s="5">
        <v>713.00636802205383</v>
      </c>
      <c r="AB86" s="5">
        <v>1317656.2000000002</v>
      </c>
      <c r="AC86" s="5">
        <v>1816.2042729152311</v>
      </c>
      <c r="AD86" s="5">
        <v>3441685.87</v>
      </c>
      <c r="AE86" s="5">
        <v>4743.8812818745691</v>
      </c>
      <c r="AF86" s="5">
        <v>1281244.92</v>
      </c>
      <c r="AG86" s="5">
        <v>1766.0164300482425</v>
      </c>
      <c r="AH86" s="5">
        <v>1976467.25</v>
      </c>
      <c r="AI86" s="5">
        <v>2724.2829083390766</v>
      </c>
      <c r="AJ86" s="5">
        <v>183973.7</v>
      </c>
      <c r="AK86" s="5">
        <v>253.58194348725019</v>
      </c>
      <c r="AL86" s="5">
        <v>-633950.23</v>
      </c>
      <c r="AM86" s="5">
        <v>-873.8114817367333</v>
      </c>
      <c r="AN86" s="5">
        <v>13263078.539999999</v>
      </c>
      <c r="AO86" s="5">
        <v>18281.293645761543</v>
      </c>
      <c r="AP86" s="5">
        <v>10166450.539999999</v>
      </c>
      <c r="AQ86" s="5">
        <v>14013.026243969674</v>
      </c>
      <c r="AR86" s="5">
        <v>3067761</v>
      </c>
      <c r="AS86" s="5">
        <v>4228.4782908339075</v>
      </c>
      <c r="AT86" s="5">
        <v>3096628</v>
      </c>
      <c r="AU86" s="5">
        <v>4268.267401791868</v>
      </c>
      <c r="AV86" s="5">
        <v>45711.4</v>
      </c>
      <c r="AW86" s="5">
        <v>63.006753962784288</v>
      </c>
      <c r="AX86" s="5">
        <v>74578.39999999851</v>
      </c>
      <c r="AY86" s="5">
        <v>102.79586492074226</v>
      </c>
      <c r="AZ86" s="5">
        <v>-1.4915713109076023E-9</v>
      </c>
      <c r="BA86" s="4" t="s">
        <v>71</v>
      </c>
      <c r="BB86" s="6"/>
      <c r="BC86" s="4" t="s">
        <v>62</v>
      </c>
      <c r="BD86" s="3">
        <v>0</v>
      </c>
      <c r="BE86" s="24">
        <v>45562.465775462966</v>
      </c>
    </row>
    <row r="87" spans="1:57" x14ac:dyDescent="0.2">
      <c r="A87" s="3">
        <v>101</v>
      </c>
      <c r="B87" s="3">
        <v>66</v>
      </c>
      <c r="C87" s="4" t="s">
        <v>165</v>
      </c>
      <c r="D87" s="4" t="s">
        <v>166</v>
      </c>
      <c r="E87" s="4" t="s">
        <v>264</v>
      </c>
      <c r="F87" s="4" t="s">
        <v>59</v>
      </c>
      <c r="G87" s="4" t="s">
        <v>69</v>
      </c>
      <c r="H87" s="32" t="s">
        <v>70</v>
      </c>
      <c r="I87" s="3">
        <v>1</v>
      </c>
      <c r="J87" s="3">
        <v>0</v>
      </c>
      <c r="K87" s="3">
        <v>302</v>
      </c>
      <c r="L87" s="3">
        <v>3553</v>
      </c>
      <c r="M87" s="5">
        <v>9137066.1600000001</v>
      </c>
      <c r="N87" s="5">
        <v>2571.64</v>
      </c>
      <c r="O87" s="5">
        <v>56</v>
      </c>
      <c r="P87" s="5">
        <v>5006851.53</v>
      </c>
      <c r="Q87" s="5">
        <v>16578.978576158941</v>
      </c>
      <c r="R87" s="5">
        <v>5446099.5700000003</v>
      </c>
      <c r="S87" s="5">
        <v>18033.442284768214</v>
      </c>
      <c r="T87" s="5">
        <v>3586759.32</v>
      </c>
      <c r="U87" s="5">
        <v>11876.686490066224</v>
      </c>
      <c r="V87" s="5">
        <v>3292750.8</v>
      </c>
      <c r="W87" s="5">
        <v>10903.14834437086</v>
      </c>
      <c r="X87" s="5">
        <v>114969.17000000001</v>
      </c>
      <c r="Y87" s="5">
        <v>380.69261589403976</v>
      </c>
      <c r="Z87" s="5">
        <v>179039.35</v>
      </c>
      <c r="AA87" s="5">
        <v>592.84552980132457</v>
      </c>
      <c r="AB87" s="5">
        <v>486488.2</v>
      </c>
      <c r="AC87" s="5">
        <v>1610.8880794701988</v>
      </c>
      <c r="AD87" s="5">
        <v>1372852.05</v>
      </c>
      <c r="AE87" s="5">
        <v>4545.8677152317887</v>
      </c>
      <c r="AF87" s="5">
        <v>596944.35</v>
      </c>
      <c r="AG87" s="5">
        <v>1976.6369205298013</v>
      </c>
      <c r="AH87" s="5">
        <v>695185.5</v>
      </c>
      <c r="AI87" s="5">
        <v>2301.9387417218545</v>
      </c>
      <c r="AJ87" s="5">
        <v>80722.2</v>
      </c>
      <c r="AK87" s="5">
        <v>267.29205298013244</v>
      </c>
      <c r="AL87" s="5">
        <v>-439248.04000000004</v>
      </c>
      <c r="AM87" s="5">
        <v>-1454.4637086092716</v>
      </c>
      <c r="AN87" s="5">
        <v>4768135.45</v>
      </c>
      <c r="AO87" s="5">
        <v>15788.52798013245</v>
      </c>
      <c r="AP87" s="5">
        <v>5192194.45</v>
      </c>
      <c r="AQ87" s="5">
        <v>17192.696854304635</v>
      </c>
      <c r="AR87" s="5">
        <v>-531733</v>
      </c>
      <c r="AS87" s="5">
        <v>-1760.7052980132451</v>
      </c>
      <c r="AT87" s="5">
        <v>-424059</v>
      </c>
      <c r="AU87" s="5">
        <v>-1404.1688741721855</v>
      </c>
      <c r="AV87" s="5">
        <v>-346390.08</v>
      </c>
      <c r="AW87" s="5">
        <v>-1146.9870198675496</v>
      </c>
      <c r="AX87" s="5">
        <v>-238716.08000000007</v>
      </c>
      <c r="AY87" s="5">
        <v>-790.4505960264903</v>
      </c>
      <c r="AZ87" s="5">
        <v>-5.8207660913467407E-11</v>
      </c>
      <c r="BA87" s="4" t="s">
        <v>59</v>
      </c>
      <c r="BB87" s="6"/>
      <c r="BC87" s="4" t="s">
        <v>62</v>
      </c>
      <c r="BD87" s="3">
        <v>0</v>
      </c>
      <c r="BE87" s="24">
        <v>45562.465775462966</v>
      </c>
    </row>
    <row r="88" spans="1:57" x14ac:dyDescent="0.2">
      <c r="A88" s="3">
        <v>229</v>
      </c>
      <c r="B88" s="3">
        <v>229</v>
      </c>
      <c r="C88" s="4" t="s">
        <v>167</v>
      </c>
      <c r="D88" s="4" t="s">
        <v>168</v>
      </c>
      <c r="E88" s="4" t="s">
        <v>264</v>
      </c>
      <c r="F88" s="4" t="s">
        <v>59</v>
      </c>
      <c r="G88" s="4" t="s">
        <v>60</v>
      </c>
      <c r="H88" s="32" t="s">
        <v>61</v>
      </c>
      <c r="I88" s="3">
        <v>3</v>
      </c>
      <c r="J88" s="3">
        <v>0</v>
      </c>
      <c r="K88" s="3">
        <v>138.5</v>
      </c>
      <c r="L88" s="3">
        <v>1219</v>
      </c>
      <c r="M88" s="5">
        <v>2977365.05</v>
      </c>
      <c r="N88" s="5">
        <v>2442.46</v>
      </c>
      <c r="O88" s="5">
        <v>80</v>
      </c>
      <c r="P88" s="5">
        <v>2345760.62</v>
      </c>
      <c r="Q88" s="5">
        <v>16936.899783393503</v>
      </c>
      <c r="R88" s="5">
        <v>2814363.89</v>
      </c>
      <c r="S88" s="5">
        <v>20320.31689530686</v>
      </c>
      <c r="T88" s="5">
        <v>2110027.56</v>
      </c>
      <c r="U88" s="5">
        <v>15234.856028880868</v>
      </c>
      <c r="V88" s="5">
        <v>1918106.0999999999</v>
      </c>
      <c r="W88" s="5">
        <v>13849.141516245487</v>
      </c>
      <c r="X88" s="5">
        <v>40140.85</v>
      </c>
      <c r="Y88" s="5">
        <v>289.82563176895303</v>
      </c>
      <c r="Z88" s="5">
        <v>151780.60999999999</v>
      </c>
      <c r="AA88" s="5">
        <v>1095.8888808664258</v>
      </c>
      <c r="AB88" s="5">
        <v>247496.27000000002</v>
      </c>
      <c r="AC88" s="5">
        <v>1786.9766787003612</v>
      </c>
      <c r="AD88" s="5">
        <v>456840.06</v>
      </c>
      <c r="AE88" s="5">
        <v>3298.4841877256317</v>
      </c>
      <c r="AF88" s="5">
        <v>165578</v>
      </c>
      <c r="AG88" s="5">
        <v>1195.5090252707582</v>
      </c>
      <c r="AH88" s="5">
        <v>249823.86</v>
      </c>
      <c r="AI88" s="5">
        <v>1803.78238267148</v>
      </c>
      <c r="AJ88" s="5">
        <v>41438.199999999997</v>
      </c>
      <c r="AK88" s="5">
        <v>299.19277978339346</v>
      </c>
      <c r="AL88" s="5">
        <v>-468603.27</v>
      </c>
      <c r="AM88" s="5">
        <v>-3383.4171119133575</v>
      </c>
      <c r="AN88" s="5">
        <v>2203439</v>
      </c>
      <c r="AO88" s="5">
        <v>15909.306859205777</v>
      </c>
      <c r="AP88" s="5">
        <v>2393349</v>
      </c>
      <c r="AQ88" s="5">
        <v>17280.498194945849</v>
      </c>
      <c r="AR88" s="5">
        <v>-92361</v>
      </c>
      <c r="AS88" s="5">
        <v>-666.8664259927798</v>
      </c>
      <c r="AT88" s="5">
        <v>-189910</v>
      </c>
      <c r="AU88" s="5">
        <v>-1371.1913357400722</v>
      </c>
      <c r="AV88" s="5">
        <v>-44772.62</v>
      </c>
      <c r="AW88" s="5">
        <v>-323.26801444043321</v>
      </c>
      <c r="AX88" s="5">
        <v>-142321.62000000011</v>
      </c>
      <c r="AY88" s="5">
        <v>-1027.5929241877263</v>
      </c>
      <c r="AZ88" s="5">
        <v>-1.0913936421275139E-10</v>
      </c>
      <c r="BA88" s="4" t="s">
        <v>59</v>
      </c>
      <c r="BB88" s="6"/>
      <c r="BC88" s="4" t="s">
        <v>62</v>
      </c>
      <c r="BD88" s="3">
        <v>0</v>
      </c>
      <c r="BE88" s="24">
        <v>45562.465775462966</v>
      </c>
    </row>
    <row r="89" spans="1:57" x14ac:dyDescent="0.2">
      <c r="A89" s="3">
        <v>209</v>
      </c>
      <c r="B89" s="3">
        <v>69</v>
      </c>
      <c r="C89" s="4" t="s">
        <v>169</v>
      </c>
      <c r="D89" s="4" t="s">
        <v>170</v>
      </c>
      <c r="E89" s="4" t="s">
        <v>264</v>
      </c>
      <c r="F89" s="4" t="s">
        <v>59</v>
      </c>
      <c r="G89" s="4" t="s">
        <v>60</v>
      </c>
      <c r="H89" s="32" t="s">
        <v>61</v>
      </c>
      <c r="I89" s="3">
        <v>3</v>
      </c>
      <c r="J89" s="3">
        <v>0</v>
      </c>
      <c r="K89" s="3">
        <v>473.5</v>
      </c>
      <c r="L89" s="3">
        <v>3315</v>
      </c>
      <c r="M89" s="5">
        <v>5943509.5899999999</v>
      </c>
      <c r="N89" s="5">
        <v>1792.91</v>
      </c>
      <c r="O89" s="5">
        <v>93</v>
      </c>
      <c r="P89" s="5">
        <v>8068002.7499999991</v>
      </c>
      <c r="Q89" s="5">
        <v>17039.076557550157</v>
      </c>
      <c r="R89" s="5">
        <v>9256065.5199999996</v>
      </c>
      <c r="S89" s="5">
        <v>19548.184836325236</v>
      </c>
      <c r="T89" s="5">
        <v>5994278.2599999998</v>
      </c>
      <c r="U89" s="5">
        <v>12659.510580781414</v>
      </c>
      <c r="V89" s="5">
        <v>5054326.8</v>
      </c>
      <c r="W89" s="5">
        <v>10674.39662090813</v>
      </c>
      <c r="X89" s="5">
        <v>233015.55</v>
      </c>
      <c r="Y89" s="5">
        <v>492.11309398099257</v>
      </c>
      <c r="Z89" s="5">
        <v>706935.91</v>
      </c>
      <c r="AA89" s="5">
        <v>1493.0008658922916</v>
      </c>
      <c r="AB89" s="5">
        <v>994901.35</v>
      </c>
      <c r="AC89" s="5">
        <v>2101.164413938754</v>
      </c>
      <c r="AD89" s="5">
        <v>2266885.9099999997</v>
      </c>
      <c r="AE89" s="5">
        <v>4787.5098416050678</v>
      </c>
      <c r="AF89" s="5">
        <v>1058255.78</v>
      </c>
      <c r="AG89" s="5">
        <v>2234.9646884899685</v>
      </c>
      <c r="AH89" s="5">
        <v>1129241.6499999999</v>
      </c>
      <c r="AI89" s="5">
        <v>2384.8820485744454</v>
      </c>
      <c r="AJ89" s="5">
        <v>79388.479999999996</v>
      </c>
      <c r="AK89" s="5">
        <v>167.6631045406547</v>
      </c>
      <c r="AL89" s="5">
        <v>-1188062.7700000003</v>
      </c>
      <c r="AM89" s="5">
        <v>-2509.1082787750797</v>
      </c>
      <c r="AN89" s="5">
        <v>8592199.75</v>
      </c>
      <c r="AO89" s="5">
        <v>18146.145195353747</v>
      </c>
      <c r="AP89" s="5">
        <v>5530814.75</v>
      </c>
      <c r="AQ89" s="5">
        <v>11680.706969376979</v>
      </c>
      <c r="AR89" s="5">
        <v>2537188</v>
      </c>
      <c r="AS89" s="5">
        <v>5358.3695881731783</v>
      </c>
      <c r="AT89" s="5">
        <v>3061385</v>
      </c>
      <c r="AU89" s="5">
        <v>6465.438225976769</v>
      </c>
      <c r="AV89" s="5">
        <v>0</v>
      </c>
      <c r="AW89" s="5">
        <v>0</v>
      </c>
      <c r="AX89" s="5">
        <v>524197.00000000093</v>
      </c>
      <c r="AY89" s="5">
        <v>1107.0686378035923</v>
      </c>
      <c r="AZ89" s="5">
        <v>9.3132257461547852E-10</v>
      </c>
      <c r="BA89" s="4" t="s">
        <v>71</v>
      </c>
      <c r="BB89" s="6"/>
      <c r="BC89" s="4" t="s">
        <v>62</v>
      </c>
      <c r="BD89" s="3">
        <v>0</v>
      </c>
      <c r="BE89" s="24">
        <v>45562.465775462966</v>
      </c>
    </row>
    <row r="90" spans="1:57" x14ac:dyDescent="0.2">
      <c r="A90" s="3">
        <v>103</v>
      </c>
      <c r="B90" s="3">
        <v>70</v>
      </c>
      <c r="C90" s="4" t="s">
        <v>171</v>
      </c>
      <c r="D90" s="4" t="s">
        <v>172</v>
      </c>
      <c r="E90" s="4" t="s">
        <v>264</v>
      </c>
      <c r="F90" s="4" t="s">
        <v>59</v>
      </c>
      <c r="G90" s="4" t="s">
        <v>69</v>
      </c>
      <c r="H90" s="32" t="s">
        <v>70</v>
      </c>
      <c r="I90" s="3">
        <v>1</v>
      </c>
      <c r="J90" s="3">
        <v>0</v>
      </c>
      <c r="K90" s="3">
        <v>53.5</v>
      </c>
      <c r="L90" s="3">
        <v>561</v>
      </c>
      <c r="M90" s="5">
        <v>1937813.95</v>
      </c>
      <c r="N90" s="5">
        <v>3454.21</v>
      </c>
      <c r="O90" s="5">
        <v>71</v>
      </c>
      <c r="P90" s="5">
        <v>1155787.4699999997</v>
      </c>
      <c r="Q90" s="5">
        <v>21603.504112149527</v>
      </c>
      <c r="R90" s="5">
        <v>1183505.2699999998</v>
      </c>
      <c r="S90" s="5">
        <v>22121.593831775695</v>
      </c>
      <c r="T90" s="5">
        <v>775974.25999999989</v>
      </c>
      <c r="U90" s="5">
        <v>14504.191775700932</v>
      </c>
      <c r="V90" s="5">
        <v>727147.74999999988</v>
      </c>
      <c r="W90" s="5">
        <v>13591.54672897196</v>
      </c>
      <c r="X90" s="5">
        <v>22162</v>
      </c>
      <c r="Y90" s="5">
        <v>414.24299065420558</v>
      </c>
      <c r="Z90" s="5">
        <v>26664.509999999995</v>
      </c>
      <c r="AA90" s="5">
        <v>498.40205607476628</v>
      </c>
      <c r="AB90" s="5">
        <v>157097.86000000002</v>
      </c>
      <c r="AC90" s="5">
        <v>2936.4085981308413</v>
      </c>
      <c r="AD90" s="5">
        <v>250433.15</v>
      </c>
      <c r="AE90" s="5">
        <v>4680.993457943925</v>
      </c>
      <c r="AF90" s="5">
        <v>163700</v>
      </c>
      <c r="AG90" s="5">
        <v>3059.8130841121497</v>
      </c>
      <c r="AH90" s="5">
        <v>83488.649999999994</v>
      </c>
      <c r="AI90" s="5">
        <v>1560.5355140186914</v>
      </c>
      <c r="AJ90" s="5">
        <v>3244.5</v>
      </c>
      <c r="AK90" s="5">
        <v>60.644859813084111</v>
      </c>
      <c r="AL90" s="5">
        <v>-27717.800000000003</v>
      </c>
      <c r="AM90" s="5">
        <v>-518.08971962616829</v>
      </c>
      <c r="AN90" s="5">
        <v>1241573.8500000001</v>
      </c>
      <c r="AO90" s="5">
        <v>23206.987850467292</v>
      </c>
      <c r="AP90" s="5">
        <v>1375378.85</v>
      </c>
      <c r="AQ90" s="5">
        <v>25708.01588785047</v>
      </c>
      <c r="AR90" s="5">
        <v>-51179</v>
      </c>
      <c r="AS90" s="5">
        <v>-956.61682242990651</v>
      </c>
      <c r="AT90" s="5">
        <v>-133805</v>
      </c>
      <c r="AU90" s="5">
        <v>-2501.0280373831774</v>
      </c>
      <c r="AV90" s="5">
        <v>168412.38</v>
      </c>
      <c r="AW90" s="5">
        <v>3147.894953271028</v>
      </c>
      <c r="AX90" s="5">
        <v>85786.380000000354</v>
      </c>
      <c r="AY90" s="5">
        <v>1603.4837383177637</v>
      </c>
      <c r="AZ90" s="5">
        <v>3.4924596548080444E-10</v>
      </c>
      <c r="BA90" s="4" t="s">
        <v>71</v>
      </c>
      <c r="BB90" s="6"/>
      <c r="BC90" s="4" t="s">
        <v>62</v>
      </c>
      <c r="BD90" s="3">
        <v>0</v>
      </c>
      <c r="BE90" s="24">
        <v>45562.465775462966</v>
      </c>
    </row>
    <row r="91" spans="1:57" x14ac:dyDescent="0.2">
      <c r="A91" s="3">
        <v>104</v>
      </c>
      <c r="B91" s="3">
        <v>71</v>
      </c>
      <c r="C91" s="4" t="s">
        <v>173</v>
      </c>
      <c r="D91" s="4" t="s">
        <v>174</v>
      </c>
      <c r="E91" s="4" t="s">
        <v>264</v>
      </c>
      <c r="F91" s="4" t="s">
        <v>59</v>
      </c>
      <c r="G91" s="4" t="s">
        <v>69</v>
      </c>
      <c r="H91" s="32" t="s">
        <v>70</v>
      </c>
      <c r="I91" s="3">
        <v>1</v>
      </c>
      <c r="J91" s="3">
        <v>0</v>
      </c>
      <c r="K91" s="3">
        <v>136.5</v>
      </c>
      <c r="L91" s="3">
        <v>1363</v>
      </c>
      <c r="M91" s="5">
        <v>2776120.35</v>
      </c>
      <c r="N91" s="5">
        <v>2036.77</v>
      </c>
      <c r="O91" s="5">
        <v>57</v>
      </c>
      <c r="P91" s="5">
        <v>2011928.4800000004</v>
      </c>
      <c r="Q91" s="5">
        <v>14739.402783882788</v>
      </c>
      <c r="R91" s="5">
        <v>2254874.9400000004</v>
      </c>
      <c r="S91" s="5">
        <v>16519.230329670332</v>
      </c>
      <c r="T91" s="5">
        <v>1499034.4200000002</v>
      </c>
      <c r="U91" s="5">
        <v>10981.937142857145</v>
      </c>
      <c r="V91" s="5">
        <v>1297920.4500000002</v>
      </c>
      <c r="W91" s="5">
        <v>9508.574725274726</v>
      </c>
      <c r="X91" s="5">
        <v>78591.810000000012</v>
      </c>
      <c r="Y91" s="5">
        <v>575.76417582417594</v>
      </c>
      <c r="Z91" s="5">
        <v>122522.15999999999</v>
      </c>
      <c r="AA91" s="5">
        <v>897.59824175824167</v>
      </c>
      <c r="AB91" s="5">
        <v>223039.22</v>
      </c>
      <c r="AC91" s="5">
        <v>1633.9869597069596</v>
      </c>
      <c r="AD91" s="5">
        <v>532801.30000000005</v>
      </c>
      <c r="AE91" s="5">
        <v>3903.3062271062277</v>
      </c>
      <c r="AF91" s="5">
        <v>263999</v>
      </c>
      <c r="AG91" s="5">
        <v>1934.0586080586081</v>
      </c>
      <c r="AH91" s="5">
        <v>267782.3</v>
      </c>
      <c r="AI91" s="5">
        <v>1961.7750915750914</v>
      </c>
      <c r="AJ91" s="5">
        <v>1020</v>
      </c>
      <c r="AK91" s="5">
        <v>7.4725274725274726</v>
      </c>
      <c r="AL91" s="5">
        <v>-242946.45999999996</v>
      </c>
      <c r="AM91" s="5">
        <v>-1779.8275457875454</v>
      </c>
      <c r="AN91" s="5">
        <v>1993232.12</v>
      </c>
      <c r="AO91" s="5">
        <v>14602.433113553114</v>
      </c>
      <c r="AP91" s="5">
        <v>1565990.12</v>
      </c>
      <c r="AQ91" s="5">
        <v>11472.455091575092</v>
      </c>
      <c r="AR91" s="5">
        <v>486648.45</v>
      </c>
      <c r="AS91" s="5">
        <v>3565.1901098901099</v>
      </c>
      <c r="AT91" s="5">
        <v>427242</v>
      </c>
      <c r="AU91" s="5">
        <v>3129.9780219780218</v>
      </c>
      <c r="AV91" s="5">
        <v>40710.089999999997</v>
      </c>
      <c r="AW91" s="5">
        <v>298.24241758241754</v>
      </c>
      <c r="AX91" s="5">
        <v>-18696.360000000335</v>
      </c>
      <c r="AY91" s="5">
        <v>-136.96967032967279</v>
      </c>
      <c r="AZ91" s="5">
        <v>-3.7834979593753815E-10</v>
      </c>
      <c r="BA91" s="4" t="s">
        <v>71</v>
      </c>
      <c r="BB91" s="6"/>
      <c r="BC91" s="4" t="s">
        <v>62</v>
      </c>
      <c r="BD91" s="3">
        <v>0</v>
      </c>
      <c r="BE91" s="24">
        <v>45562.465775462966</v>
      </c>
    </row>
    <row r="92" spans="1:57" x14ac:dyDescent="0.2">
      <c r="A92" s="3">
        <v>105</v>
      </c>
      <c r="B92" s="3">
        <v>72</v>
      </c>
      <c r="C92" s="4" t="s">
        <v>175</v>
      </c>
      <c r="D92" s="4" t="s">
        <v>176</v>
      </c>
      <c r="E92" s="4" t="s">
        <v>264</v>
      </c>
      <c r="F92" s="4" t="s">
        <v>59</v>
      </c>
      <c r="G92" s="4" t="s">
        <v>69</v>
      </c>
      <c r="H92" s="32" t="s">
        <v>70</v>
      </c>
      <c r="I92" s="3">
        <v>1</v>
      </c>
      <c r="J92" s="3">
        <v>0</v>
      </c>
      <c r="K92" s="3">
        <v>48.5</v>
      </c>
      <c r="L92" s="3">
        <v>611</v>
      </c>
      <c r="M92" s="5">
        <v>2172164.96</v>
      </c>
      <c r="N92" s="5">
        <v>3555.09</v>
      </c>
      <c r="O92" s="5">
        <v>65</v>
      </c>
      <c r="P92" s="5">
        <v>1080711.7999999998</v>
      </c>
      <c r="Q92" s="5">
        <v>22282.717525773191</v>
      </c>
      <c r="R92" s="5">
        <v>1165424.7599999998</v>
      </c>
      <c r="S92" s="5">
        <v>24029.376494845357</v>
      </c>
      <c r="T92" s="5">
        <v>740637.75999999989</v>
      </c>
      <c r="U92" s="5">
        <v>15270.881649484534</v>
      </c>
      <c r="V92" s="5">
        <v>636814.46</v>
      </c>
      <c r="W92" s="5">
        <v>13130.19505154639</v>
      </c>
      <c r="X92" s="5">
        <v>15434.35</v>
      </c>
      <c r="Y92" s="5">
        <v>318.23402061855671</v>
      </c>
      <c r="Z92" s="5">
        <v>88388.95</v>
      </c>
      <c r="AA92" s="5">
        <v>1822.4525773195876</v>
      </c>
      <c r="AB92" s="5">
        <v>141507.04999999999</v>
      </c>
      <c r="AC92" s="5">
        <v>2917.6711340206184</v>
      </c>
      <c r="AD92" s="5">
        <v>283279.95</v>
      </c>
      <c r="AE92" s="5">
        <v>5840.8237113402065</v>
      </c>
      <c r="AF92" s="5">
        <v>131998</v>
      </c>
      <c r="AG92" s="5">
        <v>2721.6082474226805</v>
      </c>
      <c r="AH92" s="5">
        <v>147834.70000000001</v>
      </c>
      <c r="AI92" s="5">
        <v>3048.1381443298969</v>
      </c>
      <c r="AJ92" s="5">
        <v>3447.25</v>
      </c>
      <c r="AK92" s="5">
        <v>71.077319587628864</v>
      </c>
      <c r="AL92" s="5">
        <v>-84712.960000000006</v>
      </c>
      <c r="AM92" s="5">
        <v>-1746.6589690721651</v>
      </c>
      <c r="AN92" s="5">
        <v>1201391.1499999999</v>
      </c>
      <c r="AO92" s="5">
        <v>24770.951546391752</v>
      </c>
      <c r="AP92" s="5">
        <v>1417723.15</v>
      </c>
      <c r="AQ92" s="5">
        <v>29231.405154639175</v>
      </c>
      <c r="AR92" s="5">
        <v>-201117</v>
      </c>
      <c r="AS92" s="5">
        <v>-4146.7422680412374</v>
      </c>
      <c r="AT92" s="5">
        <v>-216332</v>
      </c>
      <c r="AU92" s="5">
        <v>-4460.4536082474224</v>
      </c>
      <c r="AV92" s="5">
        <v>135894.35</v>
      </c>
      <c r="AW92" s="5">
        <v>2801.9453608247422</v>
      </c>
      <c r="AX92" s="5">
        <v>120679.35000000009</v>
      </c>
      <c r="AY92" s="5">
        <v>2488.2340206185586</v>
      </c>
      <c r="AZ92" s="5">
        <v>8.7311491370201111E-11</v>
      </c>
      <c r="BA92" s="4" t="s">
        <v>59</v>
      </c>
      <c r="BB92" s="6"/>
      <c r="BC92" s="4" t="s">
        <v>62</v>
      </c>
      <c r="BD92" s="3">
        <v>0</v>
      </c>
      <c r="BE92" s="24">
        <v>45562.465775462966</v>
      </c>
    </row>
    <row r="93" spans="1:57" x14ac:dyDescent="0.2">
      <c r="A93" s="3">
        <v>106</v>
      </c>
      <c r="B93" s="3">
        <v>73</v>
      </c>
      <c r="C93" s="4" t="s">
        <v>177</v>
      </c>
      <c r="D93" s="4" t="s">
        <v>178</v>
      </c>
      <c r="E93" s="4" t="s">
        <v>264</v>
      </c>
      <c r="F93" s="4" t="s">
        <v>59</v>
      </c>
      <c r="G93" s="4" t="s">
        <v>69</v>
      </c>
      <c r="H93" s="32" t="s">
        <v>70</v>
      </c>
      <c r="I93" s="3">
        <v>1</v>
      </c>
      <c r="J93" s="3">
        <v>0</v>
      </c>
      <c r="K93" s="3">
        <v>139.5</v>
      </c>
      <c r="L93" s="3">
        <v>1765</v>
      </c>
      <c r="M93" s="5">
        <v>3024069.6</v>
      </c>
      <c r="N93" s="5">
        <v>1713.35</v>
      </c>
      <c r="O93" s="5">
        <v>62</v>
      </c>
      <c r="P93" s="5">
        <v>2471857.69</v>
      </c>
      <c r="Q93" s="5">
        <v>17719.409964157705</v>
      </c>
      <c r="R93" s="5">
        <v>2550423.2000000002</v>
      </c>
      <c r="S93" s="5">
        <v>18282.603584229393</v>
      </c>
      <c r="T93" s="5">
        <v>1701497.04</v>
      </c>
      <c r="U93" s="5">
        <v>12197.111397849463</v>
      </c>
      <c r="V93" s="5">
        <v>1532510.35</v>
      </c>
      <c r="W93" s="5">
        <v>10985.737275985664</v>
      </c>
      <c r="X93" s="5">
        <v>41413.94</v>
      </c>
      <c r="Y93" s="5">
        <v>296.8741218637993</v>
      </c>
      <c r="Z93" s="5">
        <v>127572.75</v>
      </c>
      <c r="AA93" s="5">
        <v>914.5</v>
      </c>
      <c r="AB93" s="5">
        <v>300862.92</v>
      </c>
      <c r="AC93" s="5">
        <v>2156.7234408602149</v>
      </c>
      <c r="AD93" s="5">
        <v>548063.24</v>
      </c>
      <c r="AE93" s="5">
        <v>3928.7687455197133</v>
      </c>
      <c r="AF93" s="5">
        <v>161885</v>
      </c>
      <c r="AG93" s="5">
        <v>1160.4659498207886</v>
      </c>
      <c r="AH93" s="5">
        <v>373361.48</v>
      </c>
      <c r="AI93" s="5">
        <v>2676.4263799283153</v>
      </c>
      <c r="AJ93" s="5">
        <v>12816.76</v>
      </c>
      <c r="AK93" s="5">
        <v>91.876415770609327</v>
      </c>
      <c r="AL93" s="5">
        <v>-78565.510000000024</v>
      </c>
      <c r="AM93" s="5">
        <v>-563.19362007168479</v>
      </c>
      <c r="AN93" s="5">
        <v>2289405.48</v>
      </c>
      <c r="AO93" s="5">
        <v>16411.5088172043</v>
      </c>
      <c r="AP93" s="5">
        <v>1870395.48</v>
      </c>
      <c r="AQ93" s="5">
        <v>13407.852903225807</v>
      </c>
      <c r="AR93" s="5">
        <v>435693</v>
      </c>
      <c r="AS93" s="5">
        <v>3123.2473118279568</v>
      </c>
      <c r="AT93" s="5">
        <v>419010</v>
      </c>
      <c r="AU93" s="5">
        <v>3003.6559139784945</v>
      </c>
      <c r="AV93" s="5">
        <v>-165769.21</v>
      </c>
      <c r="AW93" s="5">
        <v>-1188.3097491039425</v>
      </c>
      <c r="AX93" s="5">
        <v>-182452.20999999996</v>
      </c>
      <c r="AY93" s="5">
        <v>-1307.9011469534048</v>
      </c>
      <c r="AZ93" s="5">
        <v>2.9103830456733704E-11</v>
      </c>
      <c r="BA93" s="4" t="s">
        <v>59</v>
      </c>
      <c r="BB93" s="6"/>
      <c r="BC93" s="4" t="s">
        <v>62</v>
      </c>
      <c r="BD93" s="3">
        <v>0</v>
      </c>
      <c r="BE93" s="24">
        <v>45562.465775462966</v>
      </c>
    </row>
    <row r="94" spans="1:57" x14ac:dyDescent="0.2">
      <c r="A94" s="3">
        <v>220</v>
      </c>
      <c r="B94" s="3">
        <v>108</v>
      </c>
      <c r="C94" s="4" t="s">
        <v>179</v>
      </c>
      <c r="D94" s="4" t="s">
        <v>180</v>
      </c>
      <c r="E94" s="4" t="s">
        <v>264</v>
      </c>
      <c r="F94" s="4" t="s">
        <v>59</v>
      </c>
      <c r="G94" s="4" t="s">
        <v>69</v>
      </c>
      <c r="H94" s="32" t="s">
        <v>70</v>
      </c>
      <c r="I94" s="3">
        <v>1</v>
      </c>
      <c r="J94" s="3">
        <v>0</v>
      </c>
      <c r="K94" s="3">
        <v>200</v>
      </c>
      <c r="L94" s="3">
        <v>1912</v>
      </c>
      <c r="M94" s="5">
        <v>3101968.5</v>
      </c>
      <c r="N94" s="5">
        <v>1622.36</v>
      </c>
      <c r="O94" s="5">
        <v>63</v>
      </c>
      <c r="P94" s="5">
        <v>1655118.4999999998</v>
      </c>
      <c r="Q94" s="5">
        <v>8275.5924999999988</v>
      </c>
      <c r="R94" s="5">
        <v>3372930.9899999998</v>
      </c>
      <c r="S94" s="5">
        <v>16864.65495</v>
      </c>
      <c r="T94" s="5">
        <v>2383601.2199999997</v>
      </c>
      <c r="U94" s="5">
        <v>11918.006099999999</v>
      </c>
      <c r="V94" s="5">
        <v>2039986.95</v>
      </c>
      <c r="W94" s="5">
        <v>10199.93475</v>
      </c>
      <c r="X94" s="5">
        <v>62709.05</v>
      </c>
      <c r="Y94" s="5">
        <v>313.54525000000001</v>
      </c>
      <c r="Z94" s="5">
        <v>280905.21999999997</v>
      </c>
      <c r="AA94" s="5">
        <v>1404.5260999999998</v>
      </c>
      <c r="AB94" s="5">
        <v>339472.19999999995</v>
      </c>
      <c r="AC94" s="5">
        <v>1697.3609999999999</v>
      </c>
      <c r="AD94" s="5">
        <v>649857.56999999995</v>
      </c>
      <c r="AE94" s="5">
        <v>3249.2878499999997</v>
      </c>
      <c r="AF94" s="5">
        <v>127155.7</v>
      </c>
      <c r="AG94" s="5">
        <v>635.77850000000001</v>
      </c>
      <c r="AH94" s="5">
        <v>494658.52</v>
      </c>
      <c r="AI94" s="5">
        <v>2473.2926000000002</v>
      </c>
      <c r="AJ94" s="5">
        <v>28043.35</v>
      </c>
      <c r="AK94" s="5">
        <v>140.21674999999999</v>
      </c>
      <c r="AL94" s="5">
        <v>-1717812.49</v>
      </c>
      <c r="AM94" s="5">
        <v>-8589.0624499999994</v>
      </c>
      <c r="AN94" s="5">
        <v>3174016.4299999997</v>
      </c>
      <c r="AO94" s="5">
        <v>15870.082149999998</v>
      </c>
      <c r="AP94" s="5">
        <v>1916833.43</v>
      </c>
      <c r="AQ94" s="5">
        <v>9584.1671499999993</v>
      </c>
      <c r="AR94" s="5">
        <v>1365593</v>
      </c>
      <c r="AS94" s="5">
        <v>6827.9650000000001</v>
      </c>
      <c r="AT94" s="5">
        <v>1257183</v>
      </c>
      <c r="AU94" s="5">
        <v>6285.915</v>
      </c>
      <c r="AV94" s="5">
        <v>1627307.93</v>
      </c>
      <c r="AW94" s="5">
        <v>8136.5396499999997</v>
      </c>
      <c r="AX94" s="5">
        <v>1518897.93</v>
      </c>
      <c r="AY94" s="5">
        <v>7594.4896499999995</v>
      </c>
      <c r="AZ94" s="5">
        <v>0</v>
      </c>
      <c r="BA94" s="4" t="s">
        <v>59</v>
      </c>
      <c r="BB94" s="6"/>
      <c r="BC94" s="4" t="s">
        <v>62</v>
      </c>
      <c r="BD94" s="3">
        <v>0</v>
      </c>
      <c r="BE94" s="24">
        <v>45562.465775462966</v>
      </c>
    </row>
    <row r="95" spans="1:57" x14ac:dyDescent="0.2">
      <c r="A95" s="3">
        <v>213</v>
      </c>
      <c r="B95" s="3">
        <v>14</v>
      </c>
      <c r="C95" s="4" t="s">
        <v>181</v>
      </c>
      <c r="D95" s="4" t="s">
        <v>182</v>
      </c>
      <c r="E95" s="4" t="s">
        <v>264</v>
      </c>
      <c r="F95" s="4" t="s">
        <v>59</v>
      </c>
      <c r="G95" s="4" t="s">
        <v>60</v>
      </c>
      <c r="H95" s="32" t="s">
        <v>61</v>
      </c>
      <c r="I95" s="3">
        <v>3</v>
      </c>
      <c r="J95" s="3">
        <v>0</v>
      </c>
      <c r="K95" s="3">
        <v>823</v>
      </c>
      <c r="L95" s="3">
        <v>7813</v>
      </c>
      <c r="M95" s="5">
        <v>15649015.119999999</v>
      </c>
      <c r="N95" s="5">
        <v>2002.94</v>
      </c>
      <c r="O95" s="5">
        <v>93</v>
      </c>
      <c r="P95" s="5">
        <v>15323060.76</v>
      </c>
      <c r="Q95" s="5">
        <v>18618.542843256379</v>
      </c>
      <c r="R95" s="5">
        <v>15928450.49</v>
      </c>
      <c r="S95" s="5">
        <v>19354.131822600244</v>
      </c>
      <c r="T95" s="5">
        <v>11553354.5</v>
      </c>
      <c r="U95" s="5">
        <v>14038.097812879709</v>
      </c>
      <c r="V95" s="5">
        <v>10141739</v>
      </c>
      <c r="W95" s="5">
        <v>12322.89064398542</v>
      </c>
      <c r="X95" s="5">
        <v>358674.64999999997</v>
      </c>
      <c r="Y95" s="5">
        <v>435.81366950182257</v>
      </c>
      <c r="Z95" s="5">
        <v>1052940.8499999999</v>
      </c>
      <c r="AA95" s="5">
        <v>1279.3934993924663</v>
      </c>
      <c r="AB95" s="5">
        <v>1721001.49</v>
      </c>
      <c r="AC95" s="5">
        <v>2091.1318226002431</v>
      </c>
      <c r="AD95" s="5">
        <v>2654094.5</v>
      </c>
      <c r="AE95" s="5">
        <v>3224.9021871202917</v>
      </c>
      <c r="AF95" s="5">
        <v>548270</v>
      </c>
      <c r="AG95" s="5">
        <v>666.1846901579587</v>
      </c>
      <c r="AH95" s="5">
        <v>1977413.85</v>
      </c>
      <c r="AI95" s="5">
        <v>2402.6899756986636</v>
      </c>
      <c r="AJ95" s="5">
        <v>128410.65</v>
      </c>
      <c r="AK95" s="5">
        <v>156.02752126366948</v>
      </c>
      <c r="AL95" s="5">
        <v>-605389.73</v>
      </c>
      <c r="AM95" s="5">
        <v>-735.58897934386391</v>
      </c>
      <c r="AN95" s="5">
        <v>15331674.960000001</v>
      </c>
      <c r="AO95" s="5">
        <v>18629.009671931959</v>
      </c>
      <c r="AP95" s="5">
        <v>14597935.960000001</v>
      </c>
      <c r="AQ95" s="5">
        <v>17737.467752126369</v>
      </c>
      <c r="AR95" s="5">
        <v>543570</v>
      </c>
      <c r="AS95" s="5">
        <v>660.47387606318352</v>
      </c>
      <c r="AT95" s="5">
        <v>733739</v>
      </c>
      <c r="AU95" s="5">
        <v>891.54191980558926</v>
      </c>
      <c r="AV95" s="5">
        <v>-181554.8</v>
      </c>
      <c r="AW95" s="5">
        <v>-220.60121506682867</v>
      </c>
      <c r="AX95" s="5">
        <v>8614.2000000011176</v>
      </c>
      <c r="AY95" s="5">
        <v>10.466828675578515</v>
      </c>
      <c r="AZ95" s="5">
        <v>1.1059455573558807E-9</v>
      </c>
      <c r="BA95" s="4" t="s">
        <v>59</v>
      </c>
      <c r="BB95" s="6"/>
      <c r="BC95" s="4" t="s">
        <v>62</v>
      </c>
      <c r="BD95" s="3">
        <v>0</v>
      </c>
      <c r="BE95" s="24">
        <v>45562.465775462966</v>
      </c>
    </row>
    <row r="96" spans="1:57" x14ac:dyDescent="0.2">
      <c r="A96" s="3">
        <v>230</v>
      </c>
      <c r="B96" s="3">
        <v>230</v>
      </c>
      <c r="C96" s="4" t="s">
        <v>183</v>
      </c>
      <c r="D96" s="4" t="s">
        <v>184</v>
      </c>
      <c r="E96" s="4" t="s">
        <v>264</v>
      </c>
      <c r="F96" s="4" t="s">
        <v>59</v>
      </c>
      <c r="G96" s="4" t="s">
        <v>60</v>
      </c>
      <c r="H96" s="32" t="s">
        <v>61</v>
      </c>
      <c r="I96" s="3">
        <v>3</v>
      </c>
      <c r="J96" s="3">
        <v>0</v>
      </c>
      <c r="K96" s="3">
        <v>833.5</v>
      </c>
      <c r="L96" s="3">
        <v>7549</v>
      </c>
      <c r="M96" s="5">
        <v>13357902.890000001</v>
      </c>
      <c r="N96" s="5">
        <v>1769.49</v>
      </c>
      <c r="O96" s="5">
        <v>93</v>
      </c>
      <c r="P96" s="5">
        <v>15231880.629999999</v>
      </c>
      <c r="Q96" s="5">
        <v>18274.601835632871</v>
      </c>
      <c r="R96" s="5">
        <v>15800236.139999999</v>
      </c>
      <c r="S96" s="5">
        <v>18956.492069586082</v>
      </c>
      <c r="T96" s="5">
        <v>11346298.6</v>
      </c>
      <c r="U96" s="5">
        <v>13612.835752849429</v>
      </c>
      <c r="V96" s="5">
        <v>10246640.84</v>
      </c>
      <c r="W96" s="5">
        <v>12293.510305938813</v>
      </c>
      <c r="X96" s="5">
        <v>404825.70000000007</v>
      </c>
      <c r="Y96" s="5">
        <v>485.69370125974814</v>
      </c>
      <c r="Z96" s="5">
        <v>694832.05999999994</v>
      </c>
      <c r="AA96" s="5">
        <v>833.63174565086979</v>
      </c>
      <c r="AB96" s="5">
        <v>1774948.12</v>
      </c>
      <c r="AC96" s="5">
        <v>2129.5118416316736</v>
      </c>
      <c r="AD96" s="5">
        <v>2678989.42</v>
      </c>
      <c r="AE96" s="5">
        <v>3214.1444751049789</v>
      </c>
      <c r="AF96" s="5">
        <v>507850</v>
      </c>
      <c r="AG96" s="5">
        <v>609.29814037192557</v>
      </c>
      <c r="AH96" s="5">
        <v>2094751.17</v>
      </c>
      <c r="AI96" s="5">
        <v>2513.1987642471504</v>
      </c>
      <c r="AJ96" s="5">
        <v>76388.25</v>
      </c>
      <c r="AK96" s="5">
        <v>91.647570485902818</v>
      </c>
      <c r="AL96" s="5">
        <v>-568355.51</v>
      </c>
      <c r="AM96" s="5">
        <v>-681.89023395320942</v>
      </c>
      <c r="AN96" s="5">
        <v>15583889.550000001</v>
      </c>
      <c r="AO96" s="5">
        <v>18696.928074385123</v>
      </c>
      <c r="AP96" s="5">
        <v>12413449.550000001</v>
      </c>
      <c r="AQ96" s="5">
        <v>14893.160827834434</v>
      </c>
      <c r="AR96" s="5">
        <v>2853887</v>
      </c>
      <c r="AS96" s="5">
        <v>3423.9796040791844</v>
      </c>
      <c r="AT96" s="5">
        <v>3170440</v>
      </c>
      <c r="AU96" s="5">
        <v>3803.7672465506898</v>
      </c>
      <c r="AV96" s="5">
        <v>35455.919999999998</v>
      </c>
      <c r="AW96" s="5">
        <v>42.538596280743846</v>
      </c>
      <c r="AX96" s="5">
        <v>352008.92000000179</v>
      </c>
      <c r="AY96" s="5">
        <v>422.3262387522517</v>
      </c>
      <c r="AZ96" s="5">
        <v>1.7898855730891228E-9</v>
      </c>
      <c r="BA96" s="4" t="s">
        <v>59</v>
      </c>
      <c r="BB96" s="6"/>
      <c r="BC96" s="4" t="s">
        <v>62</v>
      </c>
      <c r="BD96" s="3">
        <v>0</v>
      </c>
      <c r="BE96" s="24">
        <v>45562.465775462966</v>
      </c>
    </row>
    <row r="97" spans="1:57" x14ac:dyDescent="0.2">
      <c r="A97" s="3">
        <v>108</v>
      </c>
      <c r="B97" s="3">
        <v>74</v>
      </c>
      <c r="C97" s="4" t="s">
        <v>185</v>
      </c>
      <c r="D97" s="4" t="s">
        <v>186</v>
      </c>
      <c r="E97" s="4" t="s">
        <v>264</v>
      </c>
      <c r="F97" s="4" t="s">
        <v>59</v>
      </c>
      <c r="G97" s="4" t="s">
        <v>69</v>
      </c>
      <c r="H97" s="32" t="s">
        <v>70</v>
      </c>
      <c r="I97" s="3">
        <v>1</v>
      </c>
      <c r="J97" s="3">
        <v>0</v>
      </c>
      <c r="K97" s="3">
        <v>264</v>
      </c>
      <c r="L97" s="3">
        <v>3133</v>
      </c>
      <c r="M97" s="5">
        <v>5573716.3899999997</v>
      </c>
      <c r="N97" s="5">
        <v>1779.03</v>
      </c>
      <c r="O97" s="5">
        <v>62</v>
      </c>
      <c r="P97" s="5">
        <v>4101612.63</v>
      </c>
      <c r="Q97" s="5">
        <v>15536.411477272726</v>
      </c>
      <c r="R97" s="5">
        <v>4244429.55</v>
      </c>
      <c r="S97" s="5">
        <v>16077.384659090909</v>
      </c>
      <c r="T97" s="5">
        <v>2850230.55</v>
      </c>
      <c r="U97" s="5">
        <v>10796.327840909091</v>
      </c>
      <c r="V97" s="5">
        <v>2552175.39</v>
      </c>
      <c r="W97" s="5">
        <v>9667.3310227272741</v>
      </c>
      <c r="X97" s="5">
        <v>62564.11</v>
      </c>
      <c r="Y97" s="5">
        <v>236.98526515151516</v>
      </c>
      <c r="Z97" s="5">
        <v>235491.05</v>
      </c>
      <c r="AA97" s="5">
        <v>892.01155303030293</v>
      </c>
      <c r="AB97" s="5">
        <v>453977.74</v>
      </c>
      <c r="AC97" s="5">
        <v>1719.6126515151516</v>
      </c>
      <c r="AD97" s="5">
        <v>940221.26</v>
      </c>
      <c r="AE97" s="5">
        <v>3561.4441666666667</v>
      </c>
      <c r="AF97" s="5">
        <v>297531</v>
      </c>
      <c r="AG97" s="5">
        <v>1127.0113636363637</v>
      </c>
      <c r="AH97" s="5">
        <v>614420.96</v>
      </c>
      <c r="AI97" s="5">
        <v>2327.3521212121209</v>
      </c>
      <c r="AJ97" s="5">
        <v>28269.3</v>
      </c>
      <c r="AK97" s="5">
        <v>107.08068181818182</v>
      </c>
      <c r="AL97" s="5">
        <v>-142816.92000000004</v>
      </c>
      <c r="AM97" s="5">
        <v>-540.97318181818196</v>
      </c>
      <c r="AN97" s="5">
        <v>4426191.12</v>
      </c>
      <c r="AO97" s="5">
        <v>16765.875454545454</v>
      </c>
      <c r="AP97" s="5">
        <v>3501969.12</v>
      </c>
      <c r="AQ97" s="5">
        <v>13265.034545454546</v>
      </c>
      <c r="AR97" s="5">
        <v>805831</v>
      </c>
      <c r="AS97" s="5">
        <v>3052.3901515151515</v>
      </c>
      <c r="AT97" s="5">
        <v>924222</v>
      </c>
      <c r="AU97" s="5">
        <v>3500.840909090909</v>
      </c>
      <c r="AV97" s="5">
        <v>206187.49</v>
      </c>
      <c r="AW97" s="5">
        <v>781.01321969696971</v>
      </c>
      <c r="AX97" s="5">
        <v>324578.49000000022</v>
      </c>
      <c r="AY97" s="5">
        <v>1229.463977272728</v>
      </c>
      <c r="AZ97" s="5">
        <v>2.3283064365386963E-10</v>
      </c>
      <c r="BA97" s="4" t="s">
        <v>59</v>
      </c>
      <c r="BB97" s="6"/>
      <c r="BC97" s="4" t="s">
        <v>62</v>
      </c>
      <c r="BD97" s="3">
        <v>0</v>
      </c>
      <c r="BE97" s="24">
        <v>45562.465775462966</v>
      </c>
    </row>
    <row r="98" spans="1:57" x14ac:dyDescent="0.2">
      <c r="A98" s="3">
        <v>107</v>
      </c>
      <c r="B98" s="3">
        <v>75</v>
      </c>
      <c r="C98" s="4" t="s">
        <v>187</v>
      </c>
      <c r="D98" s="4" t="s">
        <v>188</v>
      </c>
      <c r="E98" s="4" t="s">
        <v>264</v>
      </c>
      <c r="F98" s="4" t="s">
        <v>59</v>
      </c>
      <c r="G98" s="4" t="s">
        <v>65</v>
      </c>
      <c r="H98" s="32" t="s">
        <v>66</v>
      </c>
      <c r="I98" s="3">
        <v>2</v>
      </c>
      <c r="J98" s="3">
        <v>0</v>
      </c>
      <c r="K98" s="3">
        <v>163</v>
      </c>
      <c r="L98" s="3">
        <v>5634</v>
      </c>
      <c r="M98" s="5">
        <v>10722707.189999999</v>
      </c>
      <c r="N98" s="5">
        <v>1903.21</v>
      </c>
      <c r="O98" s="5">
        <v>30</v>
      </c>
      <c r="P98" s="5">
        <v>4069205.7999999993</v>
      </c>
      <c r="Q98" s="5">
        <v>24964.452760736192</v>
      </c>
      <c r="R98" s="5">
        <v>4218855.8199999994</v>
      </c>
      <c r="S98" s="5">
        <v>25882.551042944782</v>
      </c>
      <c r="T98" s="5">
        <v>2618680.5099999998</v>
      </c>
      <c r="U98" s="5">
        <v>16065.524601226993</v>
      </c>
      <c r="V98" s="5">
        <v>2163466.23</v>
      </c>
      <c r="W98" s="5">
        <v>13272.798957055214</v>
      </c>
      <c r="X98" s="5">
        <v>153192.42000000001</v>
      </c>
      <c r="Y98" s="5">
        <v>939.83079754601238</v>
      </c>
      <c r="Z98" s="5">
        <v>302021.86</v>
      </c>
      <c r="AA98" s="5">
        <v>1852.8948466257668</v>
      </c>
      <c r="AB98" s="5">
        <v>521587.51</v>
      </c>
      <c r="AC98" s="5">
        <v>3199.9233742331289</v>
      </c>
      <c r="AD98" s="5">
        <v>1078587.8</v>
      </c>
      <c r="AE98" s="5">
        <v>6617.1030674846625</v>
      </c>
      <c r="AF98" s="5">
        <v>417686.9</v>
      </c>
      <c r="AG98" s="5">
        <v>2562.4963190184048</v>
      </c>
      <c r="AH98" s="5">
        <v>630929.65</v>
      </c>
      <c r="AI98" s="5">
        <v>3870.7340490797546</v>
      </c>
      <c r="AJ98" s="5">
        <v>29971.25</v>
      </c>
      <c r="AK98" s="5">
        <v>183.87269938650306</v>
      </c>
      <c r="AL98" s="5">
        <v>-149650.01999999999</v>
      </c>
      <c r="AM98" s="5">
        <v>-918.0982822085889</v>
      </c>
      <c r="AN98" s="5">
        <v>4137693.06</v>
      </c>
      <c r="AO98" s="5">
        <v>25384.62</v>
      </c>
      <c r="AP98" s="5">
        <v>3200589.06</v>
      </c>
      <c r="AQ98" s="5">
        <v>19635.515705521473</v>
      </c>
      <c r="AR98" s="5">
        <v>890728</v>
      </c>
      <c r="AS98" s="5">
        <v>5464.5889570552145</v>
      </c>
      <c r="AT98" s="5">
        <v>937104</v>
      </c>
      <c r="AU98" s="5">
        <v>5749.1042944785277</v>
      </c>
      <c r="AV98" s="5">
        <v>22111.26</v>
      </c>
      <c r="AW98" s="5">
        <v>135.65190184049078</v>
      </c>
      <c r="AX98" s="5">
        <v>68487.260000000708</v>
      </c>
      <c r="AY98" s="5">
        <v>420.16723926380803</v>
      </c>
      <c r="AZ98" s="5">
        <v>7.0940586738288403E-10</v>
      </c>
      <c r="BA98" s="4" t="s">
        <v>71</v>
      </c>
      <c r="BB98" s="6"/>
      <c r="BC98" s="4" t="s">
        <v>62</v>
      </c>
      <c r="BD98" s="3">
        <v>0</v>
      </c>
      <c r="BE98" s="24">
        <v>45562.465775462966</v>
      </c>
    </row>
    <row r="99" spans="1:57" x14ac:dyDescent="0.2">
      <c r="A99" s="3">
        <v>109</v>
      </c>
      <c r="B99" s="3">
        <v>76</v>
      </c>
      <c r="C99" s="4" t="s">
        <v>189</v>
      </c>
      <c r="D99" s="4" t="s">
        <v>190</v>
      </c>
      <c r="E99" s="4" t="s">
        <v>264</v>
      </c>
      <c r="F99" s="4" t="s">
        <v>59</v>
      </c>
      <c r="G99" s="4" t="s">
        <v>69</v>
      </c>
      <c r="H99" s="32" t="s">
        <v>70</v>
      </c>
      <c r="I99" s="3">
        <v>1</v>
      </c>
      <c r="J99" s="3">
        <v>0</v>
      </c>
      <c r="K99" s="3">
        <v>167.5</v>
      </c>
      <c r="L99" s="3">
        <v>1731</v>
      </c>
      <c r="M99" s="5">
        <v>4083765.95</v>
      </c>
      <c r="N99" s="5">
        <v>2359.19</v>
      </c>
      <c r="O99" s="5">
        <v>63</v>
      </c>
      <c r="P99" s="5">
        <v>2520674.4500000002</v>
      </c>
      <c r="Q99" s="5">
        <v>15048.802686567165</v>
      </c>
      <c r="R99" s="5">
        <v>2658529.5</v>
      </c>
      <c r="S99" s="5">
        <v>15871.81791044776</v>
      </c>
      <c r="T99" s="5">
        <v>1764677.8499999999</v>
      </c>
      <c r="U99" s="5">
        <v>10535.39014925373</v>
      </c>
      <c r="V99" s="5">
        <v>1515023.4</v>
      </c>
      <c r="W99" s="5">
        <v>9044.9158208955214</v>
      </c>
      <c r="X99" s="5">
        <v>49220.03</v>
      </c>
      <c r="Y99" s="5">
        <v>293.85092537313432</v>
      </c>
      <c r="Z99" s="5">
        <v>200434.42</v>
      </c>
      <c r="AA99" s="5">
        <v>1196.6234029850748</v>
      </c>
      <c r="AB99" s="5">
        <v>279893.65000000002</v>
      </c>
      <c r="AC99" s="5">
        <v>1671.0068656716419</v>
      </c>
      <c r="AD99" s="5">
        <v>613958</v>
      </c>
      <c r="AE99" s="5">
        <v>3665.420895522388</v>
      </c>
      <c r="AF99" s="5">
        <v>368300</v>
      </c>
      <c r="AG99" s="5">
        <v>2198.8059701492539</v>
      </c>
      <c r="AH99" s="5">
        <v>196544.95</v>
      </c>
      <c r="AI99" s="5">
        <v>1173.4026865671642</v>
      </c>
      <c r="AJ99" s="5">
        <v>49113.05</v>
      </c>
      <c r="AK99" s="5">
        <v>293.21223880597017</v>
      </c>
      <c r="AL99" s="5">
        <v>-137855.04999999999</v>
      </c>
      <c r="AM99" s="5">
        <v>-823.01522388059698</v>
      </c>
      <c r="AN99" s="5">
        <v>2571305.0499999998</v>
      </c>
      <c r="AO99" s="5">
        <v>15351.074925373134</v>
      </c>
      <c r="AP99" s="5">
        <v>2572040.0499999998</v>
      </c>
      <c r="AQ99" s="5">
        <v>15355.462985074626</v>
      </c>
      <c r="AR99" s="5">
        <v>-61135</v>
      </c>
      <c r="AS99" s="5">
        <v>-364.9850746268657</v>
      </c>
      <c r="AT99" s="5">
        <v>-735</v>
      </c>
      <c r="AU99" s="5">
        <v>-4.3880597014925371</v>
      </c>
      <c r="AV99" s="5">
        <v>-9769.4</v>
      </c>
      <c r="AW99" s="5">
        <v>-58.324776119402983</v>
      </c>
      <c r="AX99" s="5">
        <v>50630.599999999627</v>
      </c>
      <c r="AY99" s="5">
        <v>302.2722388059679</v>
      </c>
      <c r="AZ99" s="5">
        <v>-3.7289282772690058E-10</v>
      </c>
      <c r="BA99" s="4" t="s">
        <v>59</v>
      </c>
      <c r="BB99" s="6"/>
      <c r="BC99" s="4" t="s">
        <v>62</v>
      </c>
      <c r="BD99" s="3">
        <v>0</v>
      </c>
      <c r="BE99" s="24">
        <v>45562.465775462966</v>
      </c>
    </row>
    <row r="100" spans="1:57" x14ac:dyDescent="0.2">
      <c r="A100" s="3">
        <v>111</v>
      </c>
      <c r="B100" s="3">
        <v>77</v>
      </c>
      <c r="C100" s="4" t="s">
        <v>191</v>
      </c>
      <c r="D100" s="4" t="s">
        <v>192</v>
      </c>
      <c r="E100" s="4" t="s">
        <v>264</v>
      </c>
      <c r="F100" s="4" t="s">
        <v>59</v>
      </c>
      <c r="G100" s="4" t="s">
        <v>69</v>
      </c>
      <c r="H100" s="32" t="s">
        <v>70</v>
      </c>
      <c r="I100" s="3">
        <v>1</v>
      </c>
      <c r="J100" s="3">
        <v>0</v>
      </c>
      <c r="K100" s="3">
        <v>893</v>
      </c>
      <c r="L100" s="3">
        <v>11587</v>
      </c>
      <c r="M100" s="5">
        <v>23742788.260000002</v>
      </c>
      <c r="N100" s="5">
        <v>2049.08</v>
      </c>
      <c r="O100" s="5">
        <v>61</v>
      </c>
      <c r="P100" s="5">
        <v>14133407.49</v>
      </c>
      <c r="Q100" s="5">
        <v>15826.884087346025</v>
      </c>
      <c r="R100" s="5">
        <v>14371947.109999999</v>
      </c>
      <c r="S100" s="5">
        <v>16094.005722284433</v>
      </c>
      <c r="T100" s="5">
        <v>10485774.59</v>
      </c>
      <c r="U100" s="5">
        <v>11742.188790593505</v>
      </c>
      <c r="V100" s="5">
        <v>9412798.5</v>
      </c>
      <c r="W100" s="5">
        <v>10540.647816349385</v>
      </c>
      <c r="X100" s="5">
        <v>275943.52</v>
      </c>
      <c r="Y100" s="5">
        <v>309.00730123180296</v>
      </c>
      <c r="Z100" s="5">
        <v>797032.57</v>
      </c>
      <c r="AA100" s="5">
        <v>892.53367301231799</v>
      </c>
      <c r="AB100" s="5">
        <v>1581695.42</v>
      </c>
      <c r="AC100" s="5">
        <v>1771.2154759238522</v>
      </c>
      <c r="AD100" s="5">
        <v>2304477.1</v>
      </c>
      <c r="AE100" s="5">
        <v>2580.6014557670774</v>
      </c>
      <c r="AF100" s="5">
        <v>747778.1</v>
      </c>
      <c r="AG100" s="5">
        <v>837.37749160134376</v>
      </c>
      <c r="AH100" s="5">
        <v>1465938.25</v>
      </c>
      <c r="AI100" s="5">
        <v>1641.5881858902576</v>
      </c>
      <c r="AJ100" s="5">
        <v>90760.75</v>
      </c>
      <c r="AK100" s="5">
        <v>101.63577827547593</v>
      </c>
      <c r="AL100" s="5">
        <v>-238539.61999999991</v>
      </c>
      <c r="AM100" s="5">
        <v>-267.12163493840973</v>
      </c>
      <c r="AN100" s="5">
        <v>14484037.4</v>
      </c>
      <c r="AO100" s="5">
        <v>16219.526763717806</v>
      </c>
      <c r="AP100" s="5">
        <v>14484037.4</v>
      </c>
      <c r="AQ100" s="5">
        <v>16219.526763717806</v>
      </c>
      <c r="AR100" s="5">
        <v>0</v>
      </c>
      <c r="AS100" s="5">
        <v>0</v>
      </c>
      <c r="AT100" s="5">
        <v>0</v>
      </c>
      <c r="AU100" s="5">
        <v>0</v>
      </c>
      <c r="AV100" s="5">
        <v>350629.91</v>
      </c>
      <c r="AW100" s="5">
        <v>392.64267637178051</v>
      </c>
      <c r="AX100" s="5">
        <v>350629.91000000015</v>
      </c>
      <c r="AY100" s="5">
        <v>392.64267637178068</v>
      </c>
      <c r="AZ100" s="5">
        <v>1.7462298274040222E-10</v>
      </c>
      <c r="BA100" s="4" t="s">
        <v>59</v>
      </c>
      <c r="BB100" s="6"/>
      <c r="BC100" s="4" t="s">
        <v>62</v>
      </c>
      <c r="BD100" s="3">
        <v>0</v>
      </c>
      <c r="BE100" s="24">
        <v>45562.465775462966</v>
      </c>
    </row>
    <row r="101" spans="1:57" x14ac:dyDescent="0.2">
      <c r="A101" s="3">
        <v>110</v>
      </c>
      <c r="B101" s="3">
        <v>78</v>
      </c>
      <c r="C101" s="4" t="s">
        <v>193</v>
      </c>
      <c r="D101" s="4" t="s">
        <v>194</v>
      </c>
      <c r="E101" s="4" t="s">
        <v>264</v>
      </c>
      <c r="F101" s="4" t="s">
        <v>59</v>
      </c>
      <c r="G101" s="4" t="s">
        <v>65</v>
      </c>
      <c r="H101" s="32" t="s">
        <v>66</v>
      </c>
      <c r="I101" s="3">
        <v>2</v>
      </c>
      <c r="J101" s="3">
        <v>0</v>
      </c>
      <c r="K101" s="3">
        <v>315</v>
      </c>
      <c r="L101" s="3">
        <v>13165</v>
      </c>
      <c r="M101" s="5">
        <v>26092160.609999999</v>
      </c>
      <c r="N101" s="5">
        <v>1981.93</v>
      </c>
      <c r="O101" s="5">
        <v>31</v>
      </c>
      <c r="P101" s="5">
        <v>7852906.6999999993</v>
      </c>
      <c r="Q101" s="5">
        <v>24929.862539682537</v>
      </c>
      <c r="R101" s="5">
        <v>7448796.4899999993</v>
      </c>
      <c r="S101" s="5">
        <v>23646.972984126984</v>
      </c>
      <c r="T101" s="5">
        <v>5259975.3699999992</v>
      </c>
      <c r="U101" s="5">
        <v>16698.334507936506</v>
      </c>
      <c r="V101" s="5">
        <v>4626429.63</v>
      </c>
      <c r="W101" s="5">
        <v>14687.07819047619</v>
      </c>
      <c r="X101" s="5">
        <v>166392.22</v>
      </c>
      <c r="Y101" s="5">
        <v>528.2292698412698</v>
      </c>
      <c r="Z101" s="5">
        <v>467153.52</v>
      </c>
      <c r="AA101" s="5">
        <v>1483.0270476190476</v>
      </c>
      <c r="AB101" s="5">
        <v>797655.36</v>
      </c>
      <c r="AC101" s="5">
        <v>2532.2392380952379</v>
      </c>
      <c r="AD101" s="5">
        <v>1391165.76</v>
      </c>
      <c r="AE101" s="5">
        <v>4416.3992380952377</v>
      </c>
      <c r="AF101" s="5">
        <v>597040</v>
      </c>
      <c r="AG101" s="5">
        <v>1895.3650793650793</v>
      </c>
      <c r="AH101" s="5">
        <v>715925.76</v>
      </c>
      <c r="AI101" s="5">
        <v>2272.7801904761905</v>
      </c>
      <c r="AJ101" s="5">
        <v>78200</v>
      </c>
      <c r="AK101" s="5">
        <v>248.25396825396825</v>
      </c>
      <c r="AL101" s="5">
        <v>404110.21</v>
      </c>
      <c r="AM101" s="5">
        <v>1282.8895555555557</v>
      </c>
      <c r="AN101" s="5">
        <v>7935683.5099999998</v>
      </c>
      <c r="AO101" s="5">
        <v>25192.646063492062</v>
      </c>
      <c r="AP101" s="5">
        <v>7935683.5099999998</v>
      </c>
      <c r="AQ101" s="5">
        <v>25192.646063492062</v>
      </c>
      <c r="AR101" s="5">
        <v>0</v>
      </c>
      <c r="AS101" s="5">
        <v>0</v>
      </c>
      <c r="AT101" s="5">
        <v>0</v>
      </c>
      <c r="AU101" s="5">
        <v>0</v>
      </c>
      <c r="AV101" s="5">
        <v>82776.81</v>
      </c>
      <c r="AW101" s="5">
        <v>262.78352380952379</v>
      </c>
      <c r="AX101" s="5">
        <v>82776.810000000522</v>
      </c>
      <c r="AY101" s="5">
        <v>262.78352380952549</v>
      </c>
      <c r="AZ101" s="5">
        <v>5.2386894822120667E-10</v>
      </c>
      <c r="BA101" s="4" t="s">
        <v>59</v>
      </c>
      <c r="BB101" s="6"/>
      <c r="BC101" s="4" t="s">
        <v>62</v>
      </c>
      <c r="BD101" s="3">
        <v>0</v>
      </c>
      <c r="BE101" s="24">
        <v>45562.465775462966</v>
      </c>
    </row>
    <row r="102" spans="1:57" x14ac:dyDescent="0.2">
      <c r="A102" s="3">
        <v>112</v>
      </c>
      <c r="B102" s="3">
        <v>79</v>
      </c>
      <c r="C102" s="4" t="s">
        <v>195</v>
      </c>
      <c r="D102" s="4" t="s">
        <v>196</v>
      </c>
      <c r="E102" s="4" t="s">
        <v>264</v>
      </c>
      <c r="F102" s="4" t="s">
        <v>84</v>
      </c>
      <c r="G102" s="4" t="s">
        <v>69</v>
      </c>
      <c r="H102" s="32" t="s">
        <v>70</v>
      </c>
      <c r="I102" s="3">
        <v>1</v>
      </c>
      <c r="J102" s="3">
        <v>0</v>
      </c>
      <c r="K102" s="3">
        <v>82.5</v>
      </c>
      <c r="L102" s="3">
        <v>1453</v>
      </c>
      <c r="M102" s="5">
        <v>6357160.2000000002</v>
      </c>
      <c r="N102" s="5">
        <v>4375.1899999999996</v>
      </c>
      <c r="O102" s="5">
        <v>48</v>
      </c>
      <c r="P102" s="5">
        <v>1888805.89</v>
      </c>
      <c r="Q102" s="5">
        <v>22894.616848484846</v>
      </c>
      <c r="R102" s="5">
        <v>2000893.5799999998</v>
      </c>
      <c r="S102" s="5">
        <v>24253.255515151512</v>
      </c>
      <c r="T102" s="5">
        <v>1046866.3799999999</v>
      </c>
      <c r="U102" s="5">
        <v>12689.289454545453</v>
      </c>
      <c r="V102" s="5">
        <v>871735.64999999991</v>
      </c>
      <c r="W102" s="5">
        <v>10566.492727272725</v>
      </c>
      <c r="X102" s="5">
        <v>27068.730000000003</v>
      </c>
      <c r="Y102" s="5">
        <v>328.10581818181822</v>
      </c>
      <c r="Z102" s="5">
        <v>148062.00000000003</v>
      </c>
      <c r="AA102" s="5">
        <v>1794.6909090909094</v>
      </c>
      <c r="AB102" s="5">
        <v>293563.19999999995</v>
      </c>
      <c r="AC102" s="5">
        <v>3558.3418181818174</v>
      </c>
      <c r="AD102" s="5">
        <v>660464</v>
      </c>
      <c r="AE102" s="5">
        <v>8005.6242424242428</v>
      </c>
      <c r="AF102" s="5">
        <v>120683.9</v>
      </c>
      <c r="AG102" s="5">
        <v>1462.8351515151514</v>
      </c>
      <c r="AH102" s="5">
        <v>539780.1</v>
      </c>
      <c r="AI102" s="5">
        <v>6542.7890909090902</v>
      </c>
      <c r="AJ102" s="5">
        <v>0</v>
      </c>
      <c r="AK102" s="5">
        <v>0</v>
      </c>
      <c r="AL102" s="5">
        <v>-112087.69</v>
      </c>
      <c r="AM102" s="5">
        <v>-1358.6386666666667</v>
      </c>
      <c r="AN102" s="5">
        <v>2214275.7999999998</v>
      </c>
      <c r="AO102" s="5">
        <v>26839.706666666665</v>
      </c>
      <c r="AP102" s="5">
        <v>3019659.8</v>
      </c>
      <c r="AQ102" s="5">
        <v>36601.936969696966</v>
      </c>
      <c r="AR102" s="5">
        <v>-805384</v>
      </c>
      <c r="AS102" s="5">
        <v>-9762.2303030303028</v>
      </c>
      <c r="AT102" s="5">
        <v>-805384</v>
      </c>
      <c r="AU102" s="5">
        <v>-9762.2303030303028</v>
      </c>
      <c r="AV102" s="5">
        <v>325469.90999999997</v>
      </c>
      <c r="AW102" s="5">
        <v>3945.0898181818179</v>
      </c>
      <c r="AX102" s="5">
        <v>325469.90999999992</v>
      </c>
      <c r="AY102" s="5">
        <v>3945.089818181817</v>
      </c>
      <c r="AZ102" s="5">
        <v>-5.8207660913467407E-11</v>
      </c>
      <c r="BA102" s="4" t="s">
        <v>59</v>
      </c>
      <c r="BB102" s="6"/>
      <c r="BC102" s="4" t="s">
        <v>62</v>
      </c>
      <c r="BD102" s="3">
        <v>1</v>
      </c>
      <c r="BE102" s="24">
        <v>45562.465775462966</v>
      </c>
    </row>
    <row r="103" spans="1:57" x14ac:dyDescent="0.2">
      <c r="A103" s="3">
        <v>113</v>
      </c>
      <c r="B103" s="3">
        <v>80</v>
      </c>
      <c r="C103" s="4" t="s">
        <v>197</v>
      </c>
      <c r="D103" s="4" t="s">
        <v>198</v>
      </c>
      <c r="E103" s="4" t="s">
        <v>264</v>
      </c>
      <c r="F103" s="4" t="s">
        <v>84</v>
      </c>
      <c r="G103" s="4" t="s">
        <v>69</v>
      </c>
      <c r="H103" s="32" t="s">
        <v>70</v>
      </c>
      <c r="I103" s="3">
        <v>1</v>
      </c>
      <c r="J103" s="3">
        <v>0</v>
      </c>
      <c r="K103" s="3">
        <v>141</v>
      </c>
      <c r="L103" s="3">
        <v>1578</v>
      </c>
      <c r="M103" s="5">
        <v>2344006.25</v>
      </c>
      <c r="N103" s="5">
        <v>1485.42</v>
      </c>
      <c r="O103" s="5">
        <v>64</v>
      </c>
      <c r="P103" s="5">
        <v>2357260.0300000003</v>
      </c>
      <c r="Q103" s="5">
        <v>16718.156241134755</v>
      </c>
      <c r="R103" s="5">
        <v>2445649.83</v>
      </c>
      <c r="S103" s="5">
        <v>17345.034255319151</v>
      </c>
      <c r="T103" s="5">
        <v>1503027.4200000002</v>
      </c>
      <c r="U103" s="5">
        <v>10659.768936170214</v>
      </c>
      <c r="V103" s="5">
        <v>1258056.5</v>
      </c>
      <c r="W103" s="5">
        <v>8922.3865248226957</v>
      </c>
      <c r="X103" s="5">
        <v>37708.839999999997</v>
      </c>
      <c r="Y103" s="5">
        <v>267.43858156028364</v>
      </c>
      <c r="Z103" s="5">
        <v>207262.07999999999</v>
      </c>
      <c r="AA103" s="5">
        <v>1469.9438297872339</v>
      </c>
      <c r="AB103" s="5">
        <v>254303.83</v>
      </c>
      <c r="AC103" s="5">
        <v>1803.5732624113475</v>
      </c>
      <c r="AD103" s="5">
        <v>688318.58000000007</v>
      </c>
      <c r="AE103" s="5">
        <v>4881.6920567375892</v>
      </c>
      <c r="AF103" s="5">
        <v>415365.5</v>
      </c>
      <c r="AG103" s="5">
        <v>2945.8546099290779</v>
      </c>
      <c r="AH103" s="5">
        <v>272953.08</v>
      </c>
      <c r="AI103" s="5">
        <v>1935.8374468085108</v>
      </c>
      <c r="AJ103" s="5">
        <v>0</v>
      </c>
      <c r="AK103" s="5">
        <v>0</v>
      </c>
      <c r="AL103" s="5">
        <v>-88389.799999999988</v>
      </c>
      <c r="AM103" s="5">
        <v>-626.8780141843971</v>
      </c>
      <c r="AN103" s="5">
        <v>2375886.7999999998</v>
      </c>
      <c r="AO103" s="5">
        <v>16850.260992907799</v>
      </c>
      <c r="AP103" s="5">
        <v>1464454.8</v>
      </c>
      <c r="AQ103" s="5">
        <v>10386.20425531915</v>
      </c>
      <c r="AR103" s="5">
        <v>888000</v>
      </c>
      <c r="AS103" s="5">
        <v>6297.8723404255315</v>
      </c>
      <c r="AT103" s="5">
        <v>911432</v>
      </c>
      <c r="AU103" s="5">
        <v>6464.0567375886521</v>
      </c>
      <c r="AV103" s="5">
        <v>-4805.2299999999996</v>
      </c>
      <c r="AW103" s="5">
        <v>-34.079645390070922</v>
      </c>
      <c r="AX103" s="5">
        <v>18626.769999999553</v>
      </c>
      <c r="AY103" s="5">
        <v>132.10475177304647</v>
      </c>
      <c r="AZ103" s="5">
        <v>-4.4747139327228069E-10</v>
      </c>
      <c r="BA103" s="4" t="s">
        <v>71</v>
      </c>
      <c r="BB103" s="6"/>
      <c r="BC103" s="4" t="s">
        <v>62</v>
      </c>
      <c r="BD103" s="3">
        <v>0</v>
      </c>
      <c r="BE103" s="24">
        <v>45562.465775462966</v>
      </c>
    </row>
    <row r="104" spans="1:57" x14ac:dyDescent="0.2">
      <c r="A104" s="3">
        <v>119</v>
      </c>
      <c r="B104" s="3">
        <v>83</v>
      </c>
      <c r="C104" s="4" t="s">
        <v>199</v>
      </c>
      <c r="D104" s="4" t="s">
        <v>200</v>
      </c>
      <c r="E104" s="4" t="s">
        <v>264</v>
      </c>
      <c r="F104" s="4" t="s">
        <v>84</v>
      </c>
      <c r="G104" s="4" t="s">
        <v>60</v>
      </c>
      <c r="H104" s="32" t="s">
        <v>61</v>
      </c>
      <c r="I104" s="3">
        <v>3</v>
      </c>
      <c r="J104" s="3">
        <v>0</v>
      </c>
      <c r="K104" s="3">
        <v>838.5</v>
      </c>
      <c r="L104" s="3">
        <v>8069</v>
      </c>
      <c r="M104" s="5">
        <v>16965366.719999999</v>
      </c>
      <c r="N104" s="5">
        <v>2102.5300000000002</v>
      </c>
      <c r="O104" s="5">
        <v>90</v>
      </c>
      <c r="P104" s="5">
        <v>15208564.270000001</v>
      </c>
      <c r="Q104" s="5">
        <v>18137.822623732856</v>
      </c>
      <c r="R104" s="5">
        <v>15873703.560000001</v>
      </c>
      <c r="S104" s="5">
        <v>18931.071627906978</v>
      </c>
      <c r="T104" s="5">
        <v>11061683.75</v>
      </c>
      <c r="U104" s="5">
        <v>13192.228682170542</v>
      </c>
      <c r="V104" s="5">
        <v>9316498.3500000015</v>
      </c>
      <c r="W104" s="5">
        <v>11110.910375670843</v>
      </c>
      <c r="X104" s="5">
        <v>333531.69999999995</v>
      </c>
      <c r="Y104" s="5">
        <v>397.77185450208702</v>
      </c>
      <c r="Z104" s="5">
        <v>1411653.7000000002</v>
      </c>
      <c r="AA104" s="5">
        <v>1683.5464519976151</v>
      </c>
      <c r="AB104" s="5">
        <v>1457150.0799999998</v>
      </c>
      <c r="AC104" s="5">
        <v>1737.8057006559329</v>
      </c>
      <c r="AD104" s="5">
        <v>3354869.73</v>
      </c>
      <c r="AE104" s="5">
        <v>4001.0372450805007</v>
      </c>
      <c r="AF104" s="5">
        <v>852570</v>
      </c>
      <c r="AG104" s="5">
        <v>1016.7799642218247</v>
      </c>
      <c r="AH104" s="5">
        <v>2488815.63</v>
      </c>
      <c r="AI104" s="5">
        <v>2968.1760644007154</v>
      </c>
      <c r="AJ104" s="5">
        <v>13484.1</v>
      </c>
      <c r="AK104" s="5">
        <v>16.081216457960643</v>
      </c>
      <c r="AL104" s="5">
        <v>-665139.28999999992</v>
      </c>
      <c r="AM104" s="5">
        <v>-793.24900417412039</v>
      </c>
      <c r="AN104" s="5">
        <v>14862863.550000001</v>
      </c>
      <c r="AO104" s="5">
        <v>17725.537924865832</v>
      </c>
      <c r="AP104" s="5">
        <v>14862863.550000001</v>
      </c>
      <c r="AQ104" s="5">
        <v>17725.537924865832</v>
      </c>
      <c r="AR104" s="5">
        <v>0</v>
      </c>
      <c r="AS104" s="5">
        <v>0</v>
      </c>
      <c r="AT104" s="5">
        <v>0</v>
      </c>
      <c r="AU104" s="5">
        <v>0</v>
      </c>
      <c r="AV104" s="5">
        <v>-345700.72</v>
      </c>
      <c r="AW104" s="5">
        <v>-412.28469886702442</v>
      </c>
      <c r="AX104" s="5">
        <v>-345700.72000000067</v>
      </c>
      <c r="AY104" s="5">
        <v>-412.28469886702527</v>
      </c>
      <c r="AZ104" s="5">
        <v>-6.9849193096160889E-10</v>
      </c>
      <c r="BA104" s="4" t="s">
        <v>71</v>
      </c>
      <c r="BB104" s="6"/>
      <c r="BC104" s="4" t="s">
        <v>62</v>
      </c>
      <c r="BD104" s="3">
        <v>0</v>
      </c>
      <c r="BE104" s="24">
        <v>45562.465775462966</v>
      </c>
    </row>
    <row r="105" spans="1:57" x14ac:dyDescent="0.2">
      <c r="A105" s="3">
        <v>122</v>
      </c>
      <c r="B105" s="3">
        <v>85</v>
      </c>
      <c r="C105" s="4" t="s">
        <v>201</v>
      </c>
      <c r="D105" s="4" t="s">
        <v>202</v>
      </c>
      <c r="E105" s="4" t="s">
        <v>264</v>
      </c>
      <c r="F105" s="4" t="s">
        <v>59</v>
      </c>
      <c r="G105" s="4" t="s">
        <v>69</v>
      </c>
      <c r="H105" s="32" t="s">
        <v>70</v>
      </c>
      <c r="I105" s="3">
        <v>1</v>
      </c>
      <c r="J105" s="3">
        <v>0</v>
      </c>
      <c r="K105" s="3">
        <v>86.5</v>
      </c>
      <c r="L105" s="3">
        <v>942</v>
      </c>
      <c r="M105" s="5">
        <v>1967779.65</v>
      </c>
      <c r="N105" s="5">
        <v>2088.9299999999998</v>
      </c>
      <c r="O105" s="5">
        <v>66</v>
      </c>
      <c r="P105" s="5">
        <v>1537838.95</v>
      </c>
      <c r="Q105" s="5">
        <v>17778.484971098267</v>
      </c>
      <c r="R105" s="5">
        <v>1595476.92</v>
      </c>
      <c r="S105" s="5">
        <v>18444.819884393062</v>
      </c>
      <c r="T105" s="5">
        <v>1035689.77</v>
      </c>
      <c r="U105" s="5">
        <v>11973.292138728324</v>
      </c>
      <c r="V105" s="5">
        <v>873409.15</v>
      </c>
      <c r="W105" s="5">
        <v>10097.215606936417</v>
      </c>
      <c r="X105" s="5">
        <v>35237.919999999998</v>
      </c>
      <c r="Y105" s="5">
        <v>407.37479768786125</v>
      </c>
      <c r="Z105" s="5">
        <v>127042.70000000001</v>
      </c>
      <c r="AA105" s="5">
        <v>1468.7017341040464</v>
      </c>
      <c r="AB105" s="5">
        <v>238350.55</v>
      </c>
      <c r="AC105" s="5">
        <v>2755.4976878612715</v>
      </c>
      <c r="AD105" s="5">
        <v>321436.59999999998</v>
      </c>
      <c r="AE105" s="5">
        <v>3716.030057803468</v>
      </c>
      <c r="AF105" s="5">
        <v>82571</v>
      </c>
      <c r="AG105" s="5">
        <v>954.5780346820809</v>
      </c>
      <c r="AH105" s="5">
        <v>216772.1</v>
      </c>
      <c r="AI105" s="5">
        <v>2506.0358381502892</v>
      </c>
      <c r="AJ105" s="5">
        <v>22093.5</v>
      </c>
      <c r="AK105" s="5">
        <v>255.41618497109826</v>
      </c>
      <c r="AL105" s="5">
        <v>-57637.97</v>
      </c>
      <c r="AM105" s="5">
        <v>-666.33491329479773</v>
      </c>
      <c r="AN105" s="5">
        <v>1428986.94</v>
      </c>
      <c r="AO105" s="5">
        <v>16520.080231213873</v>
      </c>
      <c r="AP105" s="5">
        <v>1292008.94</v>
      </c>
      <c r="AQ105" s="5">
        <v>14936.519537572254</v>
      </c>
      <c r="AR105" s="5">
        <v>0</v>
      </c>
      <c r="AS105" s="5">
        <v>0</v>
      </c>
      <c r="AT105" s="5">
        <v>136978</v>
      </c>
      <c r="AU105" s="5">
        <v>1583.5606936416184</v>
      </c>
      <c r="AV105" s="5">
        <v>-245830.01</v>
      </c>
      <c r="AW105" s="5">
        <v>-2841.9654335260116</v>
      </c>
      <c r="AX105" s="5">
        <v>-108852.01000000001</v>
      </c>
      <c r="AY105" s="5">
        <v>-1258.4047398843932</v>
      </c>
      <c r="AZ105" s="5">
        <v>0</v>
      </c>
      <c r="BA105" s="4" t="s">
        <v>59</v>
      </c>
      <c r="BB105" s="6"/>
      <c r="BC105" s="4" t="s">
        <v>62</v>
      </c>
      <c r="BD105" s="3">
        <v>0</v>
      </c>
      <c r="BE105" s="24">
        <v>45562.465775462966</v>
      </c>
    </row>
    <row r="106" spans="1:57" x14ac:dyDescent="0.2">
      <c r="A106" s="3">
        <v>123</v>
      </c>
      <c r="B106" s="3">
        <v>86</v>
      </c>
      <c r="C106" s="4" t="s">
        <v>203</v>
      </c>
      <c r="D106" s="4" t="s">
        <v>204</v>
      </c>
      <c r="E106" s="4" t="s">
        <v>264</v>
      </c>
      <c r="F106" s="4" t="s">
        <v>59</v>
      </c>
      <c r="G106" s="4" t="s">
        <v>69</v>
      </c>
      <c r="H106" s="32" t="s">
        <v>70</v>
      </c>
      <c r="I106" s="3">
        <v>1</v>
      </c>
      <c r="J106" s="3">
        <v>0</v>
      </c>
      <c r="K106" s="3">
        <v>290.5</v>
      </c>
      <c r="L106" s="3">
        <v>4002</v>
      </c>
      <c r="M106" s="5">
        <v>10409604.99</v>
      </c>
      <c r="N106" s="5">
        <v>2601.1</v>
      </c>
      <c r="O106" s="5">
        <v>47</v>
      </c>
      <c r="P106" s="5">
        <v>4137468.3000000003</v>
      </c>
      <c r="Q106" s="5">
        <v>14242.575903614459</v>
      </c>
      <c r="R106" s="5">
        <v>4657616.9400000004</v>
      </c>
      <c r="S106" s="5">
        <v>16033.104784853702</v>
      </c>
      <c r="T106" s="5">
        <v>3091756.5900000003</v>
      </c>
      <c r="U106" s="5">
        <v>10642.879827882962</v>
      </c>
      <c r="V106" s="5">
        <v>2771983.3000000003</v>
      </c>
      <c r="W106" s="5">
        <v>9542.1111876075738</v>
      </c>
      <c r="X106" s="5">
        <v>88226.18</v>
      </c>
      <c r="Y106" s="5">
        <v>303.70457831325297</v>
      </c>
      <c r="Z106" s="5">
        <v>231547.10999999996</v>
      </c>
      <c r="AA106" s="5">
        <v>797.06406196213413</v>
      </c>
      <c r="AB106" s="5">
        <v>532605.48</v>
      </c>
      <c r="AC106" s="5">
        <v>1833.409569707401</v>
      </c>
      <c r="AD106" s="5">
        <v>1033254.8700000001</v>
      </c>
      <c r="AE106" s="5">
        <v>3556.8153872633393</v>
      </c>
      <c r="AF106" s="5">
        <v>553494.06000000006</v>
      </c>
      <c r="AG106" s="5">
        <v>1905.3151807228917</v>
      </c>
      <c r="AH106" s="5">
        <v>479760.81</v>
      </c>
      <c r="AI106" s="5">
        <v>1651.5002065404476</v>
      </c>
      <c r="AJ106" s="5">
        <v>0</v>
      </c>
      <c r="AK106" s="5">
        <v>0</v>
      </c>
      <c r="AL106" s="5">
        <v>-520148.64</v>
      </c>
      <c r="AM106" s="5">
        <v>-1790.5288812392428</v>
      </c>
      <c r="AN106" s="5">
        <v>4149592.3</v>
      </c>
      <c r="AO106" s="5">
        <v>14284.310843373494</v>
      </c>
      <c r="AP106" s="5">
        <v>4936572.3</v>
      </c>
      <c r="AQ106" s="5">
        <v>16993.364199655764</v>
      </c>
      <c r="AR106" s="5">
        <v>-799104</v>
      </c>
      <c r="AS106" s="5">
        <v>-2750.7882960413081</v>
      </c>
      <c r="AT106" s="5">
        <v>-786980</v>
      </c>
      <c r="AU106" s="5">
        <v>-2709.053356282272</v>
      </c>
      <c r="AV106" s="5">
        <v>0</v>
      </c>
      <c r="AW106" s="5">
        <v>0</v>
      </c>
      <c r="AX106" s="5">
        <v>12123.999999999534</v>
      </c>
      <c r="AY106" s="5">
        <v>41.734939759034539</v>
      </c>
      <c r="AZ106" s="5">
        <v>-4.6566128730773926E-10</v>
      </c>
      <c r="BA106" s="4" t="s">
        <v>71</v>
      </c>
      <c r="BB106" s="6"/>
      <c r="BC106" s="4" t="s">
        <v>62</v>
      </c>
      <c r="BD106" s="3">
        <v>0</v>
      </c>
      <c r="BE106" s="24">
        <v>45562.465775462966</v>
      </c>
    </row>
    <row r="107" spans="1:57" x14ac:dyDescent="0.2">
      <c r="A107" s="3">
        <v>24</v>
      </c>
      <c r="B107" s="3">
        <v>87</v>
      </c>
      <c r="C107" s="4" t="s">
        <v>205</v>
      </c>
      <c r="D107" s="4" t="s">
        <v>204</v>
      </c>
      <c r="E107" s="4" t="s">
        <v>264</v>
      </c>
      <c r="F107" s="4" t="s">
        <v>59</v>
      </c>
      <c r="G107" s="4" t="s">
        <v>65</v>
      </c>
      <c r="H107" s="32" t="s">
        <v>66</v>
      </c>
      <c r="I107" s="3">
        <v>2</v>
      </c>
      <c r="J107" s="3">
        <v>0</v>
      </c>
      <c r="K107" s="3">
        <v>171</v>
      </c>
      <c r="L107" s="3">
        <v>6236</v>
      </c>
      <c r="M107" s="5">
        <v>16354746.24</v>
      </c>
      <c r="N107" s="5">
        <v>2622.63</v>
      </c>
      <c r="O107" s="5">
        <v>24</v>
      </c>
      <c r="P107" s="5">
        <v>3690950.2</v>
      </c>
      <c r="Q107" s="5">
        <v>21584.504093567251</v>
      </c>
      <c r="R107" s="5">
        <v>4191966.17</v>
      </c>
      <c r="S107" s="5">
        <v>24514.422046783624</v>
      </c>
      <c r="T107" s="5">
        <v>2955397.05</v>
      </c>
      <c r="U107" s="5">
        <v>17283.023684210526</v>
      </c>
      <c r="V107" s="5">
        <v>2512766.83</v>
      </c>
      <c r="W107" s="5">
        <v>14694.542865497076</v>
      </c>
      <c r="X107" s="5">
        <v>104278.75</v>
      </c>
      <c r="Y107" s="5">
        <v>609.81725146198835</v>
      </c>
      <c r="Z107" s="5">
        <v>338351.47</v>
      </c>
      <c r="AA107" s="5">
        <v>1978.6635672514619</v>
      </c>
      <c r="AB107" s="5">
        <v>492718.24</v>
      </c>
      <c r="AC107" s="5">
        <v>2881.3932163742688</v>
      </c>
      <c r="AD107" s="5">
        <v>743850.88000000012</v>
      </c>
      <c r="AE107" s="5">
        <v>4350.0051461988314</v>
      </c>
      <c r="AF107" s="5">
        <v>219701.2</v>
      </c>
      <c r="AG107" s="5">
        <v>1284.8023391812867</v>
      </c>
      <c r="AH107" s="5">
        <v>519322.13</v>
      </c>
      <c r="AI107" s="5">
        <v>3036.9715204678364</v>
      </c>
      <c r="AJ107" s="5">
        <v>4827.55</v>
      </c>
      <c r="AK107" s="5">
        <v>28.231286549707605</v>
      </c>
      <c r="AL107" s="5">
        <v>-501015.97</v>
      </c>
      <c r="AM107" s="5">
        <v>-2929.9179532163739</v>
      </c>
      <c r="AN107" s="5">
        <v>3688763.2</v>
      </c>
      <c r="AO107" s="5">
        <v>21571.714619883041</v>
      </c>
      <c r="AP107" s="5">
        <v>3938283.2</v>
      </c>
      <c r="AQ107" s="5">
        <v>23030.89590643275</v>
      </c>
      <c r="AR107" s="5">
        <v>-247333</v>
      </c>
      <c r="AS107" s="5">
        <v>-1446.3918128654971</v>
      </c>
      <c r="AT107" s="5">
        <v>-249520</v>
      </c>
      <c r="AU107" s="5">
        <v>-1459.1812865497077</v>
      </c>
      <c r="AV107" s="5">
        <v>0</v>
      </c>
      <c r="AW107" s="5">
        <v>0</v>
      </c>
      <c r="AX107" s="5">
        <v>-2187</v>
      </c>
      <c r="AY107" s="5">
        <v>-12.789473684210526</v>
      </c>
      <c r="AZ107" s="5">
        <v>0</v>
      </c>
      <c r="BA107" s="4" t="s">
        <v>71</v>
      </c>
      <c r="BB107" s="6"/>
      <c r="BC107" s="4" t="s">
        <v>62</v>
      </c>
      <c r="BD107" s="3">
        <v>0</v>
      </c>
      <c r="BE107" s="24">
        <v>45562.465775462966</v>
      </c>
    </row>
    <row r="108" spans="1:57" x14ac:dyDescent="0.2">
      <c r="A108" s="3">
        <v>124</v>
      </c>
      <c r="B108" s="3">
        <v>88</v>
      </c>
      <c r="C108" s="4" t="s">
        <v>206</v>
      </c>
      <c r="D108" s="4" t="s">
        <v>207</v>
      </c>
      <c r="E108" s="4" t="s">
        <v>264</v>
      </c>
      <c r="F108" s="4" t="s">
        <v>59</v>
      </c>
      <c r="G108" s="4" t="s">
        <v>69</v>
      </c>
      <c r="H108" s="32" t="s">
        <v>70</v>
      </c>
      <c r="I108" s="3">
        <v>1</v>
      </c>
      <c r="J108" s="3">
        <v>0</v>
      </c>
      <c r="K108" s="3">
        <v>128</v>
      </c>
      <c r="L108" s="3">
        <v>1234</v>
      </c>
      <c r="M108" s="5">
        <v>3374418.89</v>
      </c>
      <c r="N108" s="5">
        <v>2734.53</v>
      </c>
      <c r="O108" s="5">
        <v>66</v>
      </c>
      <c r="P108" s="5">
        <v>2218899.21</v>
      </c>
      <c r="Q108" s="5">
        <v>17335.150078125</v>
      </c>
      <c r="R108" s="5">
        <v>2305273.13</v>
      </c>
      <c r="S108" s="5">
        <v>18009.946328124999</v>
      </c>
      <c r="T108" s="5">
        <v>1529189.4499999997</v>
      </c>
      <c r="U108" s="5">
        <v>11946.792578124998</v>
      </c>
      <c r="V108" s="5">
        <v>1349810.68</v>
      </c>
      <c r="W108" s="5">
        <v>10545.395937499999</v>
      </c>
      <c r="X108" s="5">
        <v>64353.149999999994</v>
      </c>
      <c r="Y108" s="5">
        <v>502.75898437499995</v>
      </c>
      <c r="Z108" s="5">
        <v>115025.61999999997</v>
      </c>
      <c r="AA108" s="5">
        <v>898.63765624999974</v>
      </c>
      <c r="AB108" s="5">
        <v>270994.44999999995</v>
      </c>
      <c r="AC108" s="5">
        <v>2117.1441406249996</v>
      </c>
      <c r="AD108" s="5">
        <v>505089.23</v>
      </c>
      <c r="AE108" s="5">
        <v>3946.0096093749999</v>
      </c>
      <c r="AF108" s="5">
        <v>199586.5</v>
      </c>
      <c r="AG108" s="5">
        <v>1559.26953125</v>
      </c>
      <c r="AH108" s="5">
        <v>252676.38</v>
      </c>
      <c r="AI108" s="5">
        <v>1974.03421875</v>
      </c>
      <c r="AJ108" s="5">
        <v>52826.35</v>
      </c>
      <c r="AK108" s="5">
        <v>412.70585937499999</v>
      </c>
      <c r="AL108" s="5">
        <v>-86373.92</v>
      </c>
      <c r="AM108" s="5">
        <v>-674.79624999999999</v>
      </c>
      <c r="AN108" s="5">
        <v>2149706.7999999998</v>
      </c>
      <c r="AO108" s="5">
        <v>16794.584374999999</v>
      </c>
      <c r="AP108" s="5">
        <v>2229731.7999999998</v>
      </c>
      <c r="AQ108" s="5">
        <v>17419.779687499999</v>
      </c>
      <c r="AR108" s="5">
        <v>-88639</v>
      </c>
      <c r="AS108" s="5">
        <v>-692.4921875</v>
      </c>
      <c r="AT108" s="5">
        <v>-80025</v>
      </c>
      <c r="AU108" s="5">
        <v>-625.1953125</v>
      </c>
      <c r="AV108" s="5">
        <v>-77806.41</v>
      </c>
      <c r="AW108" s="5">
        <v>-607.86257812500003</v>
      </c>
      <c r="AX108" s="5">
        <v>-69192.410000000149</v>
      </c>
      <c r="AY108" s="5">
        <v>-540.56570312500116</v>
      </c>
      <c r="AZ108" s="5">
        <v>-1.4551915228366852E-10</v>
      </c>
      <c r="BA108" s="4" t="s">
        <v>59</v>
      </c>
      <c r="BB108" s="6"/>
      <c r="BC108" s="4" t="s">
        <v>62</v>
      </c>
      <c r="BD108" s="3">
        <v>0</v>
      </c>
      <c r="BE108" s="24">
        <v>45562.465775462966</v>
      </c>
    </row>
    <row r="109" spans="1:57" x14ac:dyDescent="0.2">
      <c r="A109" s="3">
        <v>28</v>
      </c>
      <c r="B109" s="3">
        <v>92</v>
      </c>
      <c r="C109" s="4" t="s">
        <v>208</v>
      </c>
      <c r="D109" s="4" t="s">
        <v>209</v>
      </c>
      <c r="E109" s="4" t="s">
        <v>264</v>
      </c>
      <c r="F109" s="4" t="s">
        <v>59</v>
      </c>
      <c r="G109" s="4" t="s">
        <v>60</v>
      </c>
      <c r="H109" s="32" t="s">
        <v>61</v>
      </c>
      <c r="I109" s="3">
        <v>3</v>
      </c>
      <c r="J109" s="3">
        <v>0</v>
      </c>
      <c r="K109" s="3">
        <v>682</v>
      </c>
      <c r="L109" s="3">
        <v>6074</v>
      </c>
      <c r="M109" s="5">
        <v>17272874.899999999</v>
      </c>
      <c r="N109" s="5">
        <v>2843.73</v>
      </c>
      <c r="O109" s="5">
        <v>84</v>
      </c>
      <c r="P109" s="5">
        <v>13512403.25</v>
      </c>
      <c r="Q109" s="5">
        <v>19812.907991202344</v>
      </c>
      <c r="R109" s="5">
        <v>13941920.949999999</v>
      </c>
      <c r="S109" s="5">
        <v>20442.699340175954</v>
      </c>
      <c r="T109" s="5">
        <v>9450022.3899999987</v>
      </c>
      <c r="U109" s="5">
        <v>13856.337815249264</v>
      </c>
      <c r="V109" s="5">
        <v>8162095.5499999998</v>
      </c>
      <c r="W109" s="5">
        <v>11967.882038123167</v>
      </c>
      <c r="X109" s="5">
        <v>427438.47</v>
      </c>
      <c r="Y109" s="5">
        <v>626.74262463343109</v>
      </c>
      <c r="Z109" s="5">
        <v>860488.37</v>
      </c>
      <c r="AA109" s="5">
        <v>1261.7131524926685</v>
      </c>
      <c r="AB109" s="5">
        <v>1359686.84</v>
      </c>
      <c r="AC109" s="5">
        <v>1993.6757184750734</v>
      </c>
      <c r="AD109" s="5">
        <v>3132211.7199999997</v>
      </c>
      <c r="AE109" s="5">
        <v>4592.6858064516127</v>
      </c>
      <c r="AF109" s="5">
        <v>1727038.3</v>
      </c>
      <c r="AG109" s="5">
        <v>2532.3142228739002</v>
      </c>
      <c r="AH109" s="5">
        <v>1301475.67</v>
      </c>
      <c r="AI109" s="5">
        <v>1908.3220967741934</v>
      </c>
      <c r="AJ109" s="5">
        <v>103697.75</v>
      </c>
      <c r="AK109" s="5">
        <v>152.04948680351907</v>
      </c>
      <c r="AL109" s="5">
        <v>-429517.7</v>
      </c>
      <c r="AM109" s="5">
        <v>-629.791348973607</v>
      </c>
      <c r="AN109" s="5">
        <v>13135384.9</v>
      </c>
      <c r="AO109" s="5">
        <v>19260.095161290323</v>
      </c>
      <c r="AP109" s="5">
        <v>14735373.9</v>
      </c>
      <c r="AQ109" s="5">
        <v>21606.120087976538</v>
      </c>
      <c r="AR109" s="5">
        <v>-1685149</v>
      </c>
      <c r="AS109" s="5">
        <v>-2470.8929618768329</v>
      </c>
      <c r="AT109" s="5">
        <v>-1599989</v>
      </c>
      <c r="AU109" s="5">
        <v>-2346.024926686217</v>
      </c>
      <c r="AV109" s="5">
        <v>-462178.35</v>
      </c>
      <c r="AW109" s="5">
        <v>-677.68086510263925</v>
      </c>
      <c r="AX109" s="5">
        <v>-377018.34999999963</v>
      </c>
      <c r="AY109" s="5">
        <v>-552.81282991202295</v>
      </c>
      <c r="AZ109" s="5">
        <v>3.4924596548080444E-10</v>
      </c>
      <c r="BA109" s="4" t="s">
        <v>71</v>
      </c>
      <c r="BB109" s="6"/>
      <c r="BC109" s="4" t="s">
        <v>62</v>
      </c>
      <c r="BD109" s="3">
        <v>0</v>
      </c>
      <c r="BE109" s="24">
        <v>45562.465775462966</v>
      </c>
    </row>
    <row r="110" spans="1:57" x14ac:dyDescent="0.2">
      <c r="A110" s="3">
        <v>127</v>
      </c>
      <c r="B110" s="3">
        <v>93</v>
      </c>
      <c r="C110" s="4" t="s">
        <v>210</v>
      </c>
      <c r="D110" s="4" t="s">
        <v>211</v>
      </c>
      <c r="E110" s="4" t="s">
        <v>264</v>
      </c>
      <c r="F110" s="4" t="s">
        <v>59</v>
      </c>
      <c r="G110" s="4" t="s">
        <v>69</v>
      </c>
      <c r="H110" s="32" t="s">
        <v>70</v>
      </c>
      <c r="I110" s="3">
        <v>1</v>
      </c>
      <c r="J110" s="3">
        <v>0</v>
      </c>
      <c r="K110" s="3">
        <v>152.5</v>
      </c>
      <c r="L110" s="3">
        <v>1585</v>
      </c>
      <c r="M110" s="5">
        <v>2949743.57</v>
      </c>
      <c r="N110" s="5">
        <v>1861.03</v>
      </c>
      <c r="O110" s="5">
        <v>71</v>
      </c>
      <c r="P110" s="5">
        <v>2632801.9900000002</v>
      </c>
      <c r="Q110" s="5">
        <v>17264.275344262296</v>
      </c>
      <c r="R110" s="5">
        <v>2493875.1900000004</v>
      </c>
      <c r="S110" s="5">
        <v>16353.279934426233</v>
      </c>
      <c r="T110" s="5">
        <v>1541526.2800000003</v>
      </c>
      <c r="U110" s="5">
        <v>10108.36904918033</v>
      </c>
      <c r="V110" s="5">
        <v>1345412.7000000002</v>
      </c>
      <c r="W110" s="5">
        <v>8822.378360655739</v>
      </c>
      <c r="X110" s="5">
        <v>46822</v>
      </c>
      <c r="Y110" s="5">
        <v>307.02950819672134</v>
      </c>
      <c r="Z110" s="5">
        <v>149291.57999999999</v>
      </c>
      <c r="AA110" s="5">
        <v>978.96118032786876</v>
      </c>
      <c r="AB110" s="5">
        <v>270196.99</v>
      </c>
      <c r="AC110" s="5">
        <v>1771.7835409836066</v>
      </c>
      <c r="AD110" s="5">
        <v>682151.92</v>
      </c>
      <c r="AE110" s="5">
        <v>4473.1273442622951</v>
      </c>
      <c r="AF110" s="5">
        <v>255777</v>
      </c>
      <c r="AG110" s="5">
        <v>1677.2262295081966</v>
      </c>
      <c r="AH110" s="5">
        <v>380871.52</v>
      </c>
      <c r="AI110" s="5">
        <v>2497.5181639344264</v>
      </c>
      <c r="AJ110" s="5">
        <v>45503.4</v>
      </c>
      <c r="AK110" s="5">
        <v>298.38295081967215</v>
      </c>
      <c r="AL110" s="5">
        <v>138926.79999999996</v>
      </c>
      <c r="AM110" s="5">
        <v>910.99540983606528</v>
      </c>
      <c r="AN110" s="5">
        <v>2676078.2999999998</v>
      </c>
      <c r="AO110" s="5">
        <v>17548.054426229508</v>
      </c>
      <c r="AP110" s="5">
        <v>2096179.3</v>
      </c>
      <c r="AQ110" s="5">
        <v>13745.438032786886</v>
      </c>
      <c r="AR110" s="5">
        <v>537546</v>
      </c>
      <c r="AS110" s="5">
        <v>3524.8918032786887</v>
      </c>
      <c r="AT110" s="5">
        <v>579899</v>
      </c>
      <c r="AU110" s="5">
        <v>3802.6163934426231</v>
      </c>
      <c r="AV110" s="5">
        <v>923.31</v>
      </c>
      <c r="AW110" s="5">
        <v>6.0544918032786885</v>
      </c>
      <c r="AX110" s="5">
        <v>43276.30999999959</v>
      </c>
      <c r="AY110" s="5">
        <v>283.7790819672104</v>
      </c>
      <c r="AZ110" s="5">
        <v>-4.0972736314870417E-10</v>
      </c>
      <c r="BA110" s="4" t="s">
        <v>71</v>
      </c>
      <c r="BB110" s="6"/>
      <c r="BC110" s="4" t="s">
        <v>62</v>
      </c>
      <c r="BD110" s="3">
        <v>0</v>
      </c>
      <c r="BE110" s="24">
        <v>45562.465775462966</v>
      </c>
    </row>
    <row r="111" spans="1:57" x14ac:dyDescent="0.2">
      <c r="A111" s="3">
        <v>128</v>
      </c>
      <c r="B111" s="3">
        <v>94</v>
      </c>
      <c r="C111" s="4" t="s">
        <v>212</v>
      </c>
      <c r="D111" s="4" t="s">
        <v>213</v>
      </c>
      <c r="E111" s="4" t="s">
        <v>264</v>
      </c>
      <c r="F111" s="4" t="s">
        <v>84</v>
      </c>
      <c r="G111" s="4" t="s">
        <v>69</v>
      </c>
      <c r="H111" s="32" t="s">
        <v>70</v>
      </c>
      <c r="I111" s="3">
        <v>1</v>
      </c>
      <c r="J111" s="3">
        <v>0</v>
      </c>
      <c r="K111" s="3">
        <v>138.5</v>
      </c>
      <c r="L111" s="3">
        <v>1637</v>
      </c>
      <c r="M111" s="5">
        <v>3028973.35</v>
      </c>
      <c r="N111" s="5">
        <v>1850.31</v>
      </c>
      <c r="O111" s="5">
        <v>65</v>
      </c>
      <c r="P111" s="5">
        <v>2395623.0099999998</v>
      </c>
      <c r="Q111" s="5">
        <v>17296.917039711188</v>
      </c>
      <c r="R111" s="5">
        <v>2560774.88</v>
      </c>
      <c r="S111" s="5">
        <v>18489.34931407942</v>
      </c>
      <c r="T111" s="5">
        <v>1661391.85</v>
      </c>
      <c r="U111" s="5">
        <v>11995.609025270758</v>
      </c>
      <c r="V111" s="5">
        <v>1408890.6</v>
      </c>
      <c r="W111" s="5">
        <v>10172.495306859206</v>
      </c>
      <c r="X111" s="5">
        <v>60231.9</v>
      </c>
      <c r="Y111" s="5">
        <v>434.88736462093863</v>
      </c>
      <c r="Z111" s="5">
        <v>192269.35</v>
      </c>
      <c r="AA111" s="5">
        <v>1388.2263537906138</v>
      </c>
      <c r="AB111" s="5">
        <v>247548.38</v>
      </c>
      <c r="AC111" s="5">
        <v>1787.3529241877256</v>
      </c>
      <c r="AD111" s="5">
        <v>651834.65</v>
      </c>
      <c r="AE111" s="5">
        <v>4706.3873646209386</v>
      </c>
      <c r="AF111" s="5">
        <v>344781</v>
      </c>
      <c r="AG111" s="5">
        <v>2489.3935018050543</v>
      </c>
      <c r="AH111" s="5">
        <v>266210.40000000002</v>
      </c>
      <c r="AI111" s="5">
        <v>1922.0967509025272</v>
      </c>
      <c r="AJ111" s="5">
        <v>40843.25</v>
      </c>
      <c r="AK111" s="5">
        <v>294.89711191335738</v>
      </c>
      <c r="AL111" s="5">
        <v>-165151.87</v>
      </c>
      <c r="AM111" s="5">
        <v>-1192.432274368231</v>
      </c>
      <c r="AN111" s="5">
        <v>2391749.7000000002</v>
      </c>
      <c r="AO111" s="5">
        <v>17268.950902527078</v>
      </c>
      <c r="AP111" s="5">
        <v>1966962.7</v>
      </c>
      <c r="AQ111" s="5">
        <v>14201.896750902526</v>
      </c>
      <c r="AR111" s="5">
        <v>455202</v>
      </c>
      <c r="AS111" s="5">
        <v>3286.6570397111914</v>
      </c>
      <c r="AT111" s="5">
        <v>424787</v>
      </c>
      <c r="AU111" s="5">
        <v>3067.0541516245489</v>
      </c>
      <c r="AV111" s="5">
        <v>26541.69</v>
      </c>
      <c r="AW111" s="5">
        <v>191.63675090252707</v>
      </c>
      <c r="AX111" s="5">
        <v>-3873.3099999995902</v>
      </c>
      <c r="AY111" s="5">
        <v>-27.966137184112565</v>
      </c>
      <c r="AZ111" s="5">
        <v>4.1109160520136356E-10</v>
      </c>
      <c r="BA111" s="4" t="s">
        <v>59</v>
      </c>
      <c r="BB111" s="6"/>
      <c r="BC111" s="4" t="s">
        <v>62</v>
      </c>
      <c r="BD111" s="3">
        <v>0</v>
      </c>
      <c r="BE111" s="24">
        <v>45562.465775462966</v>
      </c>
    </row>
    <row r="112" spans="1:57" x14ac:dyDescent="0.2">
      <c r="A112" s="3">
        <v>224</v>
      </c>
      <c r="B112" s="3">
        <v>109</v>
      </c>
      <c r="C112" s="4" t="s">
        <v>214</v>
      </c>
      <c r="D112" s="4" t="s">
        <v>215</v>
      </c>
      <c r="E112" s="4" t="s">
        <v>264</v>
      </c>
      <c r="F112" s="4" t="s">
        <v>59</v>
      </c>
      <c r="G112" s="4" t="s">
        <v>69</v>
      </c>
      <c r="H112" s="32" t="s">
        <v>70</v>
      </c>
      <c r="I112" s="3">
        <v>1</v>
      </c>
      <c r="J112" s="3">
        <v>0</v>
      </c>
      <c r="K112" s="3">
        <v>83.5</v>
      </c>
      <c r="L112" s="3">
        <v>1123</v>
      </c>
      <c r="M112" s="5">
        <v>2477961.85</v>
      </c>
      <c r="N112" s="5">
        <v>2206.5500000000002</v>
      </c>
      <c r="O112" s="5">
        <v>61</v>
      </c>
      <c r="P112" s="5">
        <v>1565255.3200000003</v>
      </c>
      <c r="Q112" s="5">
        <v>18745.572694610782</v>
      </c>
      <c r="R112" s="5">
        <v>1738795.2000000002</v>
      </c>
      <c r="S112" s="5">
        <v>20823.894610778447</v>
      </c>
      <c r="T112" s="5">
        <v>1231668.1000000001</v>
      </c>
      <c r="U112" s="5">
        <v>14750.516167664671</v>
      </c>
      <c r="V112" s="5">
        <v>1071997.8500000001</v>
      </c>
      <c r="W112" s="5">
        <v>12838.297604790419</v>
      </c>
      <c r="X112" s="5">
        <v>28826.85</v>
      </c>
      <c r="Y112" s="5">
        <v>345.23173652694607</v>
      </c>
      <c r="Z112" s="5">
        <v>130843.40000000001</v>
      </c>
      <c r="AA112" s="5">
        <v>1566.9868263473054</v>
      </c>
      <c r="AB112" s="5">
        <v>246959.55</v>
      </c>
      <c r="AC112" s="5">
        <v>2957.5994011976045</v>
      </c>
      <c r="AD112" s="5">
        <v>260167.55</v>
      </c>
      <c r="AE112" s="5">
        <v>3115.7790419161674</v>
      </c>
      <c r="AF112" s="5">
        <v>78876.899999999994</v>
      </c>
      <c r="AG112" s="5">
        <v>944.63353293413172</v>
      </c>
      <c r="AH112" s="5">
        <v>174396.15</v>
      </c>
      <c r="AI112" s="5">
        <v>2088.5766467065869</v>
      </c>
      <c r="AJ112" s="5">
        <v>6894.5</v>
      </c>
      <c r="AK112" s="5">
        <v>82.568862275449106</v>
      </c>
      <c r="AL112" s="5">
        <v>-173539.87999999998</v>
      </c>
      <c r="AM112" s="5">
        <v>-2078.3219161676643</v>
      </c>
      <c r="AN112" s="5">
        <v>1518245.9</v>
      </c>
      <c r="AO112" s="5">
        <v>18182.585628742512</v>
      </c>
      <c r="AP112" s="5">
        <v>1518245.9</v>
      </c>
      <c r="AQ112" s="5">
        <v>18182.585628742512</v>
      </c>
      <c r="AR112" s="5">
        <v>-1932</v>
      </c>
      <c r="AS112" s="5">
        <v>-23.137724550898202</v>
      </c>
      <c r="AT112" s="5">
        <v>0</v>
      </c>
      <c r="AU112" s="5">
        <v>0</v>
      </c>
      <c r="AV112" s="5">
        <v>-48941.42</v>
      </c>
      <c r="AW112" s="5">
        <v>-586.12479041916163</v>
      </c>
      <c r="AX112" s="5">
        <v>-47009.420000000391</v>
      </c>
      <c r="AY112" s="5">
        <v>-562.98706586826813</v>
      </c>
      <c r="AZ112" s="5">
        <v>-3.92901711165905E-10</v>
      </c>
      <c r="BA112" s="4" t="s">
        <v>59</v>
      </c>
      <c r="BB112" s="6"/>
      <c r="BC112" s="4" t="s">
        <v>62</v>
      </c>
      <c r="BD112" s="3">
        <v>0</v>
      </c>
      <c r="BE112" s="24">
        <v>45562.465775462966</v>
      </c>
    </row>
    <row r="113" spans="1:57" x14ac:dyDescent="0.2">
      <c r="A113" s="3">
        <v>130</v>
      </c>
      <c r="B113" s="3">
        <v>96</v>
      </c>
      <c r="C113" s="4" t="s">
        <v>216</v>
      </c>
      <c r="D113" s="4" t="s">
        <v>217</v>
      </c>
      <c r="E113" s="4" t="s">
        <v>264</v>
      </c>
      <c r="F113" s="4" t="s">
        <v>59</v>
      </c>
      <c r="G113" s="4" t="s">
        <v>69</v>
      </c>
      <c r="H113" s="32" t="s">
        <v>70</v>
      </c>
      <c r="I113" s="3">
        <v>1</v>
      </c>
      <c r="J113" s="3">
        <v>0</v>
      </c>
      <c r="K113" s="3">
        <v>119.5</v>
      </c>
      <c r="L113" s="3">
        <v>1906</v>
      </c>
      <c r="M113" s="5">
        <v>6088633.8799999999</v>
      </c>
      <c r="N113" s="5">
        <v>3194.45</v>
      </c>
      <c r="O113" s="5">
        <v>44</v>
      </c>
      <c r="P113" s="5">
        <v>2065471.64</v>
      </c>
      <c r="Q113" s="5">
        <v>17284.281506276151</v>
      </c>
      <c r="R113" s="5">
        <v>2147317.23</v>
      </c>
      <c r="S113" s="5">
        <v>17969.181841004185</v>
      </c>
      <c r="T113" s="5">
        <v>1569183.53</v>
      </c>
      <c r="U113" s="5">
        <v>13131.242928870293</v>
      </c>
      <c r="V113" s="5">
        <v>1380926.95</v>
      </c>
      <c r="W113" s="5">
        <v>11555.874058577405</v>
      </c>
      <c r="X113" s="5">
        <v>57725.380000000005</v>
      </c>
      <c r="Y113" s="5">
        <v>483.05757322175737</v>
      </c>
      <c r="Z113" s="5">
        <v>130531.20000000001</v>
      </c>
      <c r="AA113" s="5">
        <v>1092.3112970711297</v>
      </c>
      <c r="AB113" s="5">
        <v>254980.15</v>
      </c>
      <c r="AC113" s="5">
        <v>2133.7251046025103</v>
      </c>
      <c r="AD113" s="5">
        <v>323153.55</v>
      </c>
      <c r="AE113" s="5">
        <v>2704.2138075313806</v>
      </c>
      <c r="AF113" s="5">
        <v>0</v>
      </c>
      <c r="AG113" s="5">
        <v>0</v>
      </c>
      <c r="AH113" s="5">
        <v>323153.55</v>
      </c>
      <c r="AI113" s="5">
        <v>2704.2138075313806</v>
      </c>
      <c r="AJ113" s="5">
        <v>0</v>
      </c>
      <c r="AK113" s="5">
        <v>0</v>
      </c>
      <c r="AL113" s="5">
        <v>-81845.59</v>
      </c>
      <c r="AM113" s="5">
        <v>-684.9003347280335</v>
      </c>
      <c r="AN113" s="5">
        <v>1951375.4</v>
      </c>
      <c r="AO113" s="5">
        <v>16329.501255230125</v>
      </c>
      <c r="AP113" s="5">
        <v>2709021.4</v>
      </c>
      <c r="AQ113" s="5">
        <v>22669.635146443514</v>
      </c>
      <c r="AR113" s="5">
        <v>-651197</v>
      </c>
      <c r="AS113" s="5">
        <v>-5449.3472803347277</v>
      </c>
      <c r="AT113" s="5">
        <v>-757646</v>
      </c>
      <c r="AU113" s="5">
        <v>-6340.1338912133888</v>
      </c>
      <c r="AV113" s="5">
        <v>-7647.24</v>
      </c>
      <c r="AW113" s="5">
        <v>-63.993640167364013</v>
      </c>
      <c r="AX113" s="5">
        <v>-114096.23999999999</v>
      </c>
      <c r="AY113" s="5">
        <v>-954.780251046025</v>
      </c>
      <c r="AZ113" s="5">
        <v>9.0949470177292824E-12</v>
      </c>
      <c r="BA113" s="4" t="s">
        <v>59</v>
      </c>
      <c r="BB113" s="6"/>
      <c r="BC113" s="4" t="s">
        <v>62</v>
      </c>
      <c r="BD113" s="3">
        <v>0</v>
      </c>
      <c r="BE113" s="24">
        <v>45562.465775462966</v>
      </c>
    </row>
    <row r="114" spans="1:57" x14ac:dyDescent="0.2">
      <c r="A114" s="3">
        <v>211</v>
      </c>
      <c r="B114" s="3">
        <v>97</v>
      </c>
      <c r="C114" s="4" t="s">
        <v>218</v>
      </c>
      <c r="D114" s="4" t="s">
        <v>219</v>
      </c>
      <c r="E114" s="4" t="s">
        <v>264</v>
      </c>
      <c r="F114" s="4" t="s">
        <v>59</v>
      </c>
      <c r="G114" s="4" t="s">
        <v>69</v>
      </c>
      <c r="H114" s="32" t="s">
        <v>70</v>
      </c>
      <c r="I114" s="3">
        <v>1</v>
      </c>
      <c r="J114" s="3">
        <v>0</v>
      </c>
      <c r="K114" s="3">
        <v>147</v>
      </c>
      <c r="L114" s="3">
        <v>1817</v>
      </c>
      <c r="M114" s="5">
        <v>3716163.5</v>
      </c>
      <c r="N114" s="5">
        <v>2045.21</v>
      </c>
      <c r="O114" s="5">
        <v>62</v>
      </c>
      <c r="P114" s="5">
        <v>2328485.02</v>
      </c>
      <c r="Q114" s="5">
        <v>15840.034149659865</v>
      </c>
      <c r="R114" s="5">
        <v>2379402.88</v>
      </c>
      <c r="S114" s="5">
        <v>16186.414149659864</v>
      </c>
      <c r="T114" s="5">
        <v>1632093.5999999999</v>
      </c>
      <c r="U114" s="5">
        <v>11102.677551020408</v>
      </c>
      <c r="V114" s="5">
        <v>1414047.15</v>
      </c>
      <c r="W114" s="5">
        <v>9619.3683673469386</v>
      </c>
      <c r="X114" s="5">
        <v>58815.28</v>
      </c>
      <c r="Y114" s="5">
        <v>400.10394557823128</v>
      </c>
      <c r="Z114" s="5">
        <v>159231.17000000001</v>
      </c>
      <c r="AA114" s="5">
        <v>1083.2052380952382</v>
      </c>
      <c r="AB114" s="5">
        <v>326251.92</v>
      </c>
      <c r="AC114" s="5">
        <v>2219.4008163265303</v>
      </c>
      <c r="AD114" s="5">
        <v>421057.36</v>
      </c>
      <c r="AE114" s="5">
        <v>2864.3357823129249</v>
      </c>
      <c r="AF114" s="5">
        <v>107523.6</v>
      </c>
      <c r="AG114" s="5">
        <v>731.45306122448983</v>
      </c>
      <c r="AH114" s="5">
        <v>306103.76</v>
      </c>
      <c r="AI114" s="5">
        <v>2082.3385034013604</v>
      </c>
      <c r="AJ114" s="5">
        <v>7430</v>
      </c>
      <c r="AK114" s="5">
        <v>50.544217687074827</v>
      </c>
      <c r="AL114" s="5">
        <v>-50917.86</v>
      </c>
      <c r="AM114" s="5">
        <v>-346.38</v>
      </c>
      <c r="AN114" s="5">
        <v>2343879.0499999998</v>
      </c>
      <c r="AO114" s="5">
        <v>15944.755442176869</v>
      </c>
      <c r="AP114" s="5">
        <v>2264848.0499999998</v>
      </c>
      <c r="AQ114" s="5">
        <v>15407.129591836734</v>
      </c>
      <c r="AR114" s="5">
        <v>306036</v>
      </c>
      <c r="AS114" s="5">
        <v>2081.8775510204082</v>
      </c>
      <c r="AT114" s="5">
        <v>79031</v>
      </c>
      <c r="AU114" s="5">
        <v>537.62585034013603</v>
      </c>
      <c r="AV114" s="5">
        <v>242399.03</v>
      </c>
      <c r="AW114" s="5">
        <v>1648.9729931972788</v>
      </c>
      <c r="AX114" s="5">
        <v>15394.029999999795</v>
      </c>
      <c r="AY114" s="5">
        <v>104.72129251700541</v>
      </c>
      <c r="AZ114" s="5">
        <v>-2.0372681319713593E-10</v>
      </c>
      <c r="BA114" s="4" t="s">
        <v>59</v>
      </c>
      <c r="BB114" s="6"/>
      <c r="BC114" s="4" t="s">
        <v>62</v>
      </c>
      <c r="BD114" s="3">
        <v>0</v>
      </c>
      <c r="BE114" s="24">
        <v>45562.465775462966</v>
      </c>
    </row>
    <row r="115" spans="1:57" x14ac:dyDescent="0.2">
      <c r="A115" s="3">
        <v>132</v>
      </c>
      <c r="B115" s="3">
        <v>98</v>
      </c>
      <c r="C115" s="4" t="s">
        <v>220</v>
      </c>
      <c r="D115" s="4" t="s">
        <v>221</v>
      </c>
      <c r="E115" s="4" t="s">
        <v>264</v>
      </c>
      <c r="F115" s="4" t="s">
        <v>59</v>
      </c>
      <c r="G115" s="4" t="s">
        <v>60</v>
      </c>
      <c r="H115" s="32" t="s">
        <v>61</v>
      </c>
      <c r="I115" s="3">
        <v>3</v>
      </c>
      <c r="J115" s="3">
        <v>0</v>
      </c>
      <c r="K115" s="3">
        <v>609</v>
      </c>
      <c r="L115" s="3">
        <v>4932</v>
      </c>
      <c r="M115" s="5">
        <v>10285783.550000001</v>
      </c>
      <c r="N115" s="5">
        <v>2085.5100000000002</v>
      </c>
      <c r="O115" s="5">
        <v>93</v>
      </c>
      <c r="P115" s="5">
        <v>11011715.030000001</v>
      </c>
      <c r="Q115" s="5">
        <v>18081.633875205258</v>
      </c>
      <c r="R115" s="5">
        <v>11406296.270000001</v>
      </c>
      <c r="S115" s="5">
        <v>18729.550525451563</v>
      </c>
      <c r="T115" s="5">
        <v>7605001.8200000003</v>
      </c>
      <c r="U115" s="5">
        <v>12487.687717569786</v>
      </c>
      <c r="V115" s="5">
        <v>6563660.4000000004</v>
      </c>
      <c r="W115" s="5">
        <v>10777.76748768473</v>
      </c>
      <c r="X115" s="5">
        <v>325107.65000000002</v>
      </c>
      <c r="Y115" s="5">
        <v>533.83850574712642</v>
      </c>
      <c r="Z115" s="5">
        <v>716233.77</v>
      </c>
      <c r="AA115" s="5">
        <v>1176.0817241379311</v>
      </c>
      <c r="AB115" s="5">
        <v>976728.29999999993</v>
      </c>
      <c r="AC115" s="5">
        <v>1603.8231527093594</v>
      </c>
      <c r="AD115" s="5">
        <v>2824566.15</v>
      </c>
      <c r="AE115" s="5">
        <v>4638.0396551724134</v>
      </c>
      <c r="AF115" s="5">
        <v>1719492.55</v>
      </c>
      <c r="AG115" s="5">
        <v>2823.4688834154354</v>
      </c>
      <c r="AH115" s="5">
        <v>1033740.55</v>
      </c>
      <c r="AI115" s="5">
        <v>1697.439326765189</v>
      </c>
      <c r="AJ115" s="5">
        <v>71333.05</v>
      </c>
      <c r="AK115" s="5">
        <v>117.13144499178982</v>
      </c>
      <c r="AL115" s="5">
        <v>-394581.24</v>
      </c>
      <c r="AM115" s="5">
        <v>-647.91665024630538</v>
      </c>
      <c r="AN115" s="5">
        <v>11109297.050000001</v>
      </c>
      <c r="AO115" s="5">
        <v>18241.867077175699</v>
      </c>
      <c r="AP115" s="5">
        <v>9564543.0500000007</v>
      </c>
      <c r="AQ115" s="5">
        <v>15705.325205254518</v>
      </c>
      <c r="AR115" s="5">
        <v>1542771</v>
      </c>
      <c r="AS115" s="5">
        <v>2533.2857142857142</v>
      </c>
      <c r="AT115" s="5">
        <v>1544754</v>
      </c>
      <c r="AU115" s="5">
        <v>2536.5418719211821</v>
      </c>
      <c r="AV115" s="5">
        <v>95599.02</v>
      </c>
      <c r="AW115" s="5">
        <v>156.97704433497537</v>
      </c>
      <c r="AX115" s="5">
        <v>97582.019999999553</v>
      </c>
      <c r="AY115" s="5">
        <v>160.23320197044262</v>
      </c>
      <c r="AZ115" s="5">
        <v>-4.5110937207937241E-10</v>
      </c>
      <c r="BA115" s="4" t="s">
        <v>71</v>
      </c>
      <c r="BB115" s="6"/>
      <c r="BC115" s="4" t="s">
        <v>62</v>
      </c>
      <c r="BD115" s="3">
        <v>0</v>
      </c>
      <c r="BE115" s="24">
        <v>45562.465775462966</v>
      </c>
    </row>
    <row r="116" spans="1:57" x14ac:dyDescent="0.2">
      <c r="A116" s="3">
        <v>133</v>
      </c>
      <c r="B116" s="3">
        <v>99</v>
      </c>
      <c r="C116" s="4" t="s">
        <v>222</v>
      </c>
      <c r="D116" s="4" t="s">
        <v>223</v>
      </c>
      <c r="E116" s="4" t="s">
        <v>264</v>
      </c>
      <c r="F116" s="4" t="s">
        <v>59</v>
      </c>
      <c r="G116" s="4" t="s">
        <v>69</v>
      </c>
      <c r="H116" s="32" t="s">
        <v>70</v>
      </c>
      <c r="I116" s="3">
        <v>1</v>
      </c>
      <c r="J116" s="3">
        <v>0</v>
      </c>
      <c r="K116" s="3">
        <v>122.5</v>
      </c>
      <c r="L116" s="3">
        <v>1441</v>
      </c>
      <c r="M116" s="5">
        <v>9197561.5500000007</v>
      </c>
      <c r="N116" s="5">
        <v>6382.76</v>
      </c>
      <c r="O116" s="5">
        <v>30</v>
      </c>
      <c r="P116" s="5">
        <v>2520388.4099999997</v>
      </c>
      <c r="Q116" s="5">
        <v>20574.599265306118</v>
      </c>
      <c r="R116" s="5">
        <v>2540875.09</v>
      </c>
      <c r="S116" s="5">
        <v>20741.837469387752</v>
      </c>
      <c r="T116" s="5">
        <v>1582258.47</v>
      </c>
      <c r="U116" s="5">
        <v>12916.395673469387</v>
      </c>
      <c r="V116" s="5">
        <v>1329242.3</v>
      </c>
      <c r="W116" s="5">
        <v>10850.957551020409</v>
      </c>
      <c r="X116" s="5">
        <v>46936.619999999995</v>
      </c>
      <c r="Y116" s="5">
        <v>383.15608163265301</v>
      </c>
      <c r="Z116" s="5">
        <v>206079.55000000002</v>
      </c>
      <c r="AA116" s="5">
        <v>1682.2820408163266</v>
      </c>
      <c r="AB116" s="5">
        <v>295069.46999999997</v>
      </c>
      <c r="AC116" s="5">
        <v>2408.7303673469387</v>
      </c>
      <c r="AD116" s="5">
        <v>663547.15</v>
      </c>
      <c r="AE116" s="5">
        <v>5416.7114285714288</v>
      </c>
      <c r="AF116" s="5">
        <v>108288.25</v>
      </c>
      <c r="AG116" s="5">
        <v>883.98571428571427</v>
      </c>
      <c r="AH116" s="5">
        <v>555258.9</v>
      </c>
      <c r="AI116" s="5">
        <v>4532.7257142857143</v>
      </c>
      <c r="AJ116" s="5">
        <v>0</v>
      </c>
      <c r="AK116" s="5">
        <v>0</v>
      </c>
      <c r="AL116" s="5">
        <v>-20486.68</v>
      </c>
      <c r="AM116" s="5">
        <v>-167.23820408163266</v>
      </c>
      <c r="AN116" s="5">
        <v>1884402.4500000002</v>
      </c>
      <c r="AO116" s="5">
        <v>15382.877142857144</v>
      </c>
      <c r="AP116" s="5">
        <v>2866021.45</v>
      </c>
      <c r="AQ116" s="5">
        <v>23396.093469387757</v>
      </c>
      <c r="AR116" s="5">
        <v>-16998</v>
      </c>
      <c r="AS116" s="5">
        <v>-138.75918367346938</v>
      </c>
      <c r="AT116" s="5">
        <v>-981619</v>
      </c>
      <c r="AU116" s="5">
        <v>-8013.2163265306126</v>
      </c>
      <c r="AV116" s="5">
        <v>328635.03999999998</v>
      </c>
      <c r="AW116" s="5">
        <v>2682.7350204081631</v>
      </c>
      <c r="AX116" s="5">
        <v>-635985.9599999995</v>
      </c>
      <c r="AY116" s="5">
        <v>-5191.7221224489758</v>
      </c>
      <c r="AZ116" s="5">
        <v>5.2386894822120667E-10</v>
      </c>
      <c r="BA116" s="4" t="s">
        <v>59</v>
      </c>
      <c r="BB116" s="6"/>
      <c r="BC116" s="4" t="s">
        <v>62</v>
      </c>
      <c r="BD116" s="3">
        <v>1</v>
      </c>
      <c r="BE116" s="24">
        <v>45562.465775462966</v>
      </c>
    </row>
    <row r="117" spans="1:57" x14ac:dyDescent="0.2">
      <c r="A117" s="3">
        <v>27</v>
      </c>
      <c r="B117" s="3">
        <v>100</v>
      </c>
      <c r="C117" s="4" t="s">
        <v>224</v>
      </c>
      <c r="D117" s="4" t="s">
        <v>225</v>
      </c>
      <c r="E117" s="4" t="s">
        <v>264</v>
      </c>
      <c r="F117" s="4" t="s">
        <v>59</v>
      </c>
      <c r="G117" s="4" t="s">
        <v>69</v>
      </c>
      <c r="H117" s="32" t="s">
        <v>70</v>
      </c>
      <c r="I117" s="3">
        <v>1</v>
      </c>
      <c r="J117" s="3">
        <v>0</v>
      </c>
      <c r="K117" s="3">
        <v>958</v>
      </c>
      <c r="L117" s="3">
        <v>12142</v>
      </c>
      <c r="M117" s="5">
        <v>30764820.719999999</v>
      </c>
      <c r="N117" s="5">
        <v>2533.75</v>
      </c>
      <c r="O117" s="5">
        <v>57</v>
      </c>
      <c r="P117" s="5">
        <v>17382890.16</v>
      </c>
      <c r="Q117" s="5">
        <v>18144.97929018789</v>
      </c>
      <c r="R117" s="5">
        <v>17743361.780000001</v>
      </c>
      <c r="S117" s="5">
        <v>18521.25446764092</v>
      </c>
      <c r="T117" s="5">
        <v>11405049.51</v>
      </c>
      <c r="U117" s="5">
        <v>11905.062118997912</v>
      </c>
      <c r="V117" s="5">
        <v>10079145.75</v>
      </c>
      <c r="W117" s="5">
        <v>10521.028966597078</v>
      </c>
      <c r="X117" s="5">
        <v>290183.35000000003</v>
      </c>
      <c r="Y117" s="5">
        <v>302.90537578288104</v>
      </c>
      <c r="Z117" s="5">
        <v>1035720.4100000001</v>
      </c>
      <c r="AA117" s="5">
        <v>1081.1277766179542</v>
      </c>
      <c r="AB117" s="5">
        <v>1735522.25</v>
      </c>
      <c r="AC117" s="5">
        <v>1811.6098643006262</v>
      </c>
      <c r="AD117" s="5">
        <v>4602790.0200000005</v>
      </c>
      <c r="AE117" s="5">
        <v>4804.5824843423807</v>
      </c>
      <c r="AF117" s="5">
        <v>2678089.75</v>
      </c>
      <c r="AG117" s="5">
        <v>2795.5007828810021</v>
      </c>
      <c r="AH117" s="5">
        <v>1632660.07</v>
      </c>
      <c r="AI117" s="5">
        <v>1704.2380688935282</v>
      </c>
      <c r="AJ117" s="5">
        <v>292040.2</v>
      </c>
      <c r="AK117" s="5">
        <v>304.84363256784968</v>
      </c>
      <c r="AL117" s="5">
        <v>-360471.62</v>
      </c>
      <c r="AM117" s="5">
        <v>-376.27517745302714</v>
      </c>
      <c r="AN117" s="5">
        <v>16186028.969999999</v>
      </c>
      <c r="AO117" s="5">
        <v>16895.646106471813</v>
      </c>
      <c r="AP117" s="5">
        <v>17704448.969999999</v>
      </c>
      <c r="AQ117" s="5">
        <v>18480.635668058454</v>
      </c>
      <c r="AR117" s="5">
        <v>-1075875</v>
      </c>
      <c r="AS117" s="5">
        <v>-1123.0427974947809</v>
      </c>
      <c r="AT117" s="5">
        <v>-1518420</v>
      </c>
      <c r="AU117" s="5">
        <v>-1584.9895615866387</v>
      </c>
      <c r="AV117" s="5">
        <v>-754316.19</v>
      </c>
      <c r="AW117" s="5">
        <v>-787.38641962421707</v>
      </c>
      <c r="AX117" s="5">
        <v>-1196861.1900000013</v>
      </c>
      <c r="AY117" s="5">
        <v>-1249.3331837160765</v>
      </c>
      <c r="AZ117" s="5">
        <v>-1.3969838619232178E-9</v>
      </c>
      <c r="BA117" s="4" t="s">
        <v>59</v>
      </c>
      <c r="BB117" s="6"/>
      <c r="BC117" s="4" t="s">
        <v>62</v>
      </c>
      <c r="BD117" s="3">
        <v>0</v>
      </c>
      <c r="BE117" s="24">
        <v>45562.465775462966</v>
      </c>
    </row>
    <row r="118" spans="1:57" x14ac:dyDescent="0.2">
      <c r="A118" s="3">
        <v>26</v>
      </c>
      <c r="B118" s="3">
        <v>101</v>
      </c>
      <c r="C118" s="4" t="s">
        <v>226</v>
      </c>
      <c r="D118" s="4" t="s">
        <v>225</v>
      </c>
      <c r="E118" s="4" t="s">
        <v>264</v>
      </c>
      <c r="F118" s="4" t="s">
        <v>59</v>
      </c>
      <c r="G118" s="4" t="s">
        <v>65</v>
      </c>
      <c r="H118" s="32" t="s">
        <v>66</v>
      </c>
      <c r="I118" s="3">
        <v>2</v>
      </c>
      <c r="J118" s="3">
        <v>0</v>
      </c>
      <c r="K118" s="3">
        <v>494</v>
      </c>
      <c r="L118" s="3">
        <v>17572</v>
      </c>
      <c r="M118" s="5">
        <v>41425928.579999998</v>
      </c>
      <c r="N118" s="5">
        <v>2357.4899999999998</v>
      </c>
      <c r="O118" s="5">
        <v>25</v>
      </c>
      <c r="P118" s="5">
        <v>10613295.73</v>
      </c>
      <c r="Q118" s="5">
        <v>21484.404311740891</v>
      </c>
      <c r="R118" s="5">
        <v>10943077.460000001</v>
      </c>
      <c r="S118" s="5">
        <v>22151.978663967613</v>
      </c>
      <c r="T118" s="5">
        <v>7592262.3300000001</v>
      </c>
      <c r="U118" s="5">
        <v>15368.952085020243</v>
      </c>
      <c r="V118" s="5">
        <v>6275623.9500000002</v>
      </c>
      <c r="W118" s="5">
        <v>12703.692206477734</v>
      </c>
      <c r="X118" s="5">
        <v>312885.36</v>
      </c>
      <c r="Y118" s="5">
        <v>633.37117408906875</v>
      </c>
      <c r="Z118" s="5">
        <v>1003753.02</v>
      </c>
      <c r="AA118" s="5">
        <v>2031.8887044534413</v>
      </c>
      <c r="AB118" s="5">
        <v>1198513.06</v>
      </c>
      <c r="AC118" s="5">
        <v>2426.1397975708505</v>
      </c>
      <c r="AD118" s="5">
        <v>2152302.0699999998</v>
      </c>
      <c r="AE118" s="5">
        <v>4356.8867813765182</v>
      </c>
      <c r="AF118" s="5">
        <v>800101.5</v>
      </c>
      <c r="AG118" s="5">
        <v>1619.6386639676114</v>
      </c>
      <c r="AH118" s="5">
        <v>1348440.15</v>
      </c>
      <c r="AI118" s="5">
        <v>2729.6359311740889</v>
      </c>
      <c r="AJ118" s="5">
        <v>3760.42</v>
      </c>
      <c r="AK118" s="5">
        <v>7.6121862348178135</v>
      </c>
      <c r="AL118" s="5">
        <v>-329781.73</v>
      </c>
      <c r="AM118" s="5">
        <v>-667.57435222672063</v>
      </c>
      <c r="AN118" s="5">
        <v>9833162.7400000002</v>
      </c>
      <c r="AO118" s="5">
        <v>19905.187732793522</v>
      </c>
      <c r="AP118" s="5">
        <v>10384723.74</v>
      </c>
      <c r="AQ118" s="5">
        <v>21021.707975708501</v>
      </c>
      <c r="AR118" s="5">
        <v>-551561</v>
      </c>
      <c r="AS118" s="5">
        <v>-1116.5202429149797</v>
      </c>
      <c r="AT118" s="5">
        <v>-551561</v>
      </c>
      <c r="AU118" s="5">
        <v>-1116.5202429149797</v>
      </c>
      <c r="AV118" s="5">
        <v>-780132.99</v>
      </c>
      <c r="AW118" s="5">
        <v>-1579.2165789473684</v>
      </c>
      <c r="AX118" s="5">
        <v>-780132.99000000022</v>
      </c>
      <c r="AY118" s="5">
        <v>-1579.2165789473688</v>
      </c>
      <c r="AZ118" s="5">
        <v>-2.3283064365386963E-10</v>
      </c>
      <c r="BA118" s="4" t="s">
        <v>59</v>
      </c>
      <c r="BB118" s="6"/>
      <c r="BC118" s="4" t="s">
        <v>62</v>
      </c>
      <c r="BD118" s="3">
        <v>1</v>
      </c>
      <c r="BE118" s="24">
        <v>45562.465775462966</v>
      </c>
    </row>
    <row r="119" spans="1:57" x14ac:dyDescent="0.2">
      <c r="A119" s="3">
        <v>134</v>
      </c>
      <c r="B119" s="3">
        <v>102</v>
      </c>
      <c r="C119" s="4" t="s">
        <v>227</v>
      </c>
      <c r="D119" s="4" t="s">
        <v>228</v>
      </c>
      <c r="E119" s="4" t="s">
        <v>264</v>
      </c>
      <c r="F119" s="4" t="s">
        <v>59</v>
      </c>
      <c r="G119" s="4" t="s">
        <v>60</v>
      </c>
      <c r="H119" s="32" t="s">
        <v>61</v>
      </c>
      <c r="I119" s="3">
        <v>3</v>
      </c>
      <c r="J119" s="3">
        <v>0</v>
      </c>
      <c r="K119" s="3">
        <v>456.5</v>
      </c>
      <c r="L119" s="3">
        <v>3787</v>
      </c>
      <c r="M119" s="5">
        <v>7451616.3499999996</v>
      </c>
      <c r="N119" s="5">
        <v>1967.68</v>
      </c>
      <c r="O119" s="5">
        <v>96</v>
      </c>
      <c r="P119" s="5">
        <v>8455589.379999999</v>
      </c>
      <c r="Q119" s="5">
        <v>18522.649244249726</v>
      </c>
      <c r="R119" s="5">
        <v>8741623.8499999996</v>
      </c>
      <c r="S119" s="5">
        <v>19149.230777656077</v>
      </c>
      <c r="T119" s="5">
        <v>6123073.7399999993</v>
      </c>
      <c r="U119" s="5">
        <v>13413.08595837897</v>
      </c>
      <c r="V119" s="5">
        <v>5248407.8</v>
      </c>
      <c r="W119" s="5">
        <v>11497.059802847754</v>
      </c>
      <c r="X119" s="5">
        <v>212866.47999999998</v>
      </c>
      <c r="Y119" s="5">
        <v>466.30116100766696</v>
      </c>
      <c r="Z119" s="5">
        <v>661799.46</v>
      </c>
      <c r="AA119" s="5">
        <v>1449.7249945235487</v>
      </c>
      <c r="AB119" s="5">
        <v>1077372.0900000001</v>
      </c>
      <c r="AC119" s="5">
        <v>2360.0702957283684</v>
      </c>
      <c r="AD119" s="5">
        <v>1541178.02</v>
      </c>
      <c r="AE119" s="5">
        <v>3376.0745235487407</v>
      </c>
      <c r="AF119" s="5">
        <v>189192</v>
      </c>
      <c r="AG119" s="5">
        <v>414.44030668127056</v>
      </c>
      <c r="AH119" s="5">
        <v>1319723.17</v>
      </c>
      <c r="AI119" s="5">
        <v>2890.9598466593648</v>
      </c>
      <c r="AJ119" s="5">
        <v>32262.85</v>
      </c>
      <c r="AK119" s="5">
        <v>70.674370208105145</v>
      </c>
      <c r="AL119" s="5">
        <v>-286034.47000000009</v>
      </c>
      <c r="AM119" s="5">
        <v>-626.58153340635283</v>
      </c>
      <c r="AN119" s="5">
        <v>8634203.6999999993</v>
      </c>
      <c r="AO119" s="5">
        <v>18913.918291347207</v>
      </c>
      <c r="AP119" s="5">
        <v>7143524.7000000002</v>
      </c>
      <c r="AQ119" s="5">
        <v>15648.465936473165</v>
      </c>
      <c r="AR119" s="5">
        <v>1405332</v>
      </c>
      <c r="AS119" s="5">
        <v>3078.4928806133626</v>
      </c>
      <c r="AT119" s="5">
        <v>1490679</v>
      </c>
      <c r="AU119" s="5">
        <v>3265.4523548740417</v>
      </c>
      <c r="AV119" s="5">
        <v>93267.32</v>
      </c>
      <c r="AW119" s="5">
        <v>204.30957283680178</v>
      </c>
      <c r="AX119" s="5">
        <v>178614.3200000003</v>
      </c>
      <c r="AY119" s="5">
        <v>391.26904709748146</v>
      </c>
      <c r="AZ119" s="5">
        <v>2.9103830456733704E-10</v>
      </c>
      <c r="BA119" s="4" t="s">
        <v>59</v>
      </c>
      <c r="BB119" s="6"/>
      <c r="BC119" s="4" t="s">
        <v>62</v>
      </c>
      <c r="BD119" s="3">
        <v>0</v>
      </c>
      <c r="BE119" s="24">
        <v>45562.465775462966</v>
      </c>
    </row>
    <row r="120" spans="1:57" x14ac:dyDescent="0.2">
      <c r="A120" s="3">
        <v>135</v>
      </c>
      <c r="B120" s="3">
        <v>103</v>
      </c>
      <c r="C120" s="4" t="s">
        <v>229</v>
      </c>
      <c r="D120" s="4" t="s">
        <v>230</v>
      </c>
      <c r="E120" s="4" t="s">
        <v>264</v>
      </c>
      <c r="F120" s="4" t="s">
        <v>59</v>
      </c>
      <c r="G120" s="4" t="s">
        <v>69</v>
      </c>
      <c r="H120" s="32" t="s">
        <v>70</v>
      </c>
      <c r="I120" s="3">
        <v>1</v>
      </c>
      <c r="J120" s="3">
        <v>0</v>
      </c>
      <c r="K120" s="3">
        <v>247</v>
      </c>
      <c r="L120" s="3">
        <v>2501</v>
      </c>
      <c r="M120" s="5">
        <v>5148992.33</v>
      </c>
      <c r="N120" s="5">
        <v>2058.77</v>
      </c>
      <c r="O120" s="5">
        <v>65</v>
      </c>
      <c r="P120" s="5">
        <v>4191001.63</v>
      </c>
      <c r="Q120" s="5">
        <v>16967.617935222672</v>
      </c>
      <c r="R120" s="5">
        <v>4263784.1399999997</v>
      </c>
      <c r="S120" s="5">
        <v>17262.283967611336</v>
      </c>
      <c r="T120" s="5">
        <v>2691000.4599999995</v>
      </c>
      <c r="U120" s="5">
        <v>10894.738704453439</v>
      </c>
      <c r="V120" s="5">
        <v>2437700.7999999998</v>
      </c>
      <c r="W120" s="5">
        <v>9869.2340080971644</v>
      </c>
      <c r="X120" s="5">
        <v>73341.070000000007</v>
      </c>
      <c r="Y120" s="5">
        <v>296.92740890688265</v>
      </c>
      <c r="Z120" s="5">
        <v>179958.59</v>
      </c>
      <c r="AA120" s="5">
        <v>728.57728744939266</v>
      </c>
      <c r="AB120" s="5">
        <v>444525.56000000006</v>
      </c>
      <c r="AC120" s="5">
        <v>1799.6986234817816</v>
      </c>
      <c r="AD120" s="5">
        <v>1128258.1200000001</v>
      </c>
      <c r="AE120" s="5">
        <v>4567.8466396761141</v>
      </c>
      <c r="AF120" s="5">
        <v>635424.25</v>
      </c>
      <c r="AG120" s="5">
        <v>2572.5678137651821</v>
      </c>
      <c r="AH120" s="5">
        <v>455718.27</v>
      </c>
      <c r="AI120" s="5">
        <v>1845.0132388663969</v>
      </c>
      <c r="AJ120" s="5">
        <v>37115.599999999999</v>
      </c>
      <c r="AK120" s="5">
        <v>150.26558704453441</v>
      </c>
      <c r="AL120" s="5">
        <v>-72782.509999999995</v>
      </c>
      <c r="AM120" s="5">
        <v>-294.66603238866395</v>
      </c>
      <c r="AN120" s="5">
        <v>4160628.73</v>
      </c>
      <c r="AO120" s="5">
        <v>16844.650728744939</v>
      </c>
      <c r="AP120" s="5">
        <v>3342531.73</v>
      </c>
      <c r="AQ120" s="5">
        <v>13532.517125506072</v>
      </c>
      <c r="AR120" s="5">
        <v>954367</v>
      </c>
      <c r="AS120" s="5">
        <v>3863.8340080971661</v>
      </c>
      <c r="AT120" s="5">
        <v>818097</v>
      </c>
      <c r="AU120" s="5">
        <v>3312.1336032388663</v>
      </c>
      <c r="AV120" s="5">
        <v>105897.1</v>
      </c>
      <c r="AW120" s="5">
        <v>428.73319838056682</v>
      </c>
      <c r="AX120" s="5">
        <v>-30372.899999999907</v>
      </c>
      <c r="AY120" s="5">
        <v>-122.96720647773242</v>
      </c>
      <c r="AZ120" s="5">
        <v>5.5297277867794037E-10</v>
      </c>
      <c r="BA120" s="4" t="s">
        <v>71</v>
      </c>
      <c r="BB120" s="6"/>
      <c r="BC120" s="4" t="s">
        <v>62</v>
      </c>
      <c r="BD120" s="3">
        <v>0</v>
      </c>
      <c r="BE120" s="24">
        <v>45562.465775462966</v>
      </c>
    </row>
  </sheetData>
  <sheetProtection sheet="1" sort="0" autoFilter="0"/>
  <autoFilter ref="A33:BE120"/>
  <mergeCells count="5">
    <mergeCell ref="Q28:AM28"/>
    <mergeCell ref="S29:AA29"/>
    <mergeCell ref="AE29:AK29"/>
    <mergeCell ref="AO28:AY28"/>
    <mergeCell ref="G28:H28"/>
  </mergeCells>
  <phoneticPr fontId="0" type="noConversion"/>
  <pageMargins left="0.59055118110236227" right="0.39370078740157483" top="1.1811023622047245" bottom="0.59055118110236227" header="0.31496062992125984" footer="0.31496062992125984"/>
  <pageSetup paperSize="8" scale="77" fitToHeight="0" orientation="landscape" r:id="rId1"/>
  <headerFooter scaleWithDoc="0">
    <oddHeader>&amp;L&amp;"Arial,Fett"Amt für Volksschule
&amp;"Arial,Standard"Finanzen&amp;R
&amp;G</oddHeader>
    <oddFooter>&amp;L&amp;8&amp;F&amp;C&amp;8&amp;P/&amp;N&amp;R&amp;8&amp;A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Roberto Tropea"/>
    <f:field ref="FSCFOLIO_1_1001_FieldCurrentDate" text="04.04.2024 09:15"/>
    <f:field ref="CCAPRECONFIG_15_1001_Objektname" text="2 Bildungsausgaben 2022 pro Schulgemeinde" edit="true"/>
    <f:field ref="objname" text="2 Bildungsausgaben 2022 pro Schulgemeinde" edit="true"/>
    <f:field ref="objsubject" text="" edit="true"/>
    <f:field ref="objcreatedby" text="Tropea, Roberto"/>
    <f:field ref="objcreatedat" date="2023-11-16T13:46:31" text="16.11.2023 13:46:31"/>
    <f:field ref="objchangedby" text="Tropea, Roberto"/>
    <f:field ref="objmodifiedat" date="2024-04-04T09:14:10" text="04.04.2024 09:14:1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Bildungsausgaben</vt:lpstr>
      <vt:lpstr>Bildungsausgaben!Drucktitel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Tropea Roberto</dc:creator>
  <cp:lastModifiedBy>Roberto Tropea</cp:lastModifiedBy>
  <cp:lastPrinted>2023-11-16T13:58:02Z</cp:lastPrinted>
  <dcterms:created xsi:type="dcterms:W3CDTF">2006-04-10T09:45:06Z</dcterms:created>
  <dcterms:modified xsi:type="dcterms:W3CDTF">2024-11-20T10:28:56Z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LAKGOV@1.1001:PersonalSubjAddress">
    <vt:lpwstr/>
  </property>
  <property fmtid="{D5CDD505-2E9C-101B-9397-08002B2CF9AE}" pid="3" name="FSC#ELAKGOV@1.1001:PersonalSubjSalutation">
    <vt:lpwstr/>
  </property>
  <property fmtid="{D5CDD505-2E9C-101B-9397-08002B2CF9AE}" pid="4" name="FSC#ELAKGOV@1.1001:PersonalSubjSurName">
    <vt:lpwstr/>
  </property>
  <property fmtid="{D5CDD505-2E9C-101B-9397-08002B2CF9AE}" pid="5" name="FSC#ELAKGOV@1.1001:PersonalSubjFirstName">
    <vt:lpwstr/>
  </property>
  <property fmtid="{D5CDD505-2E9C-101B-9397-08002B2CF9AE}" pid="6" name="FSC#ELAKGOV@1.1001:PersonalSubjGender">
    <vt:lpwstr/>
  </property>
  <property fmtid="{D5CDD505-2E9C-101B-9397-08002B2CF9AE}" pid="7" name="FSC#COOELAK@1.1001:CurrentUserEmail">
    <vt:lpwstr>roberto.tropea@tg.ch</vt:lpwstr>
  </property>
  <property fmtid="{D5CDD505-2E9C-101B-9397-08002B2CF9AE}" pid="8" name="FSC#COOELAK@1.1001:CurrentUserRolePos">
    <vt:lpwstr>Administrator/-in</vt:lpwstr>
  </property>
  <property fmtid="{D5CDD505-2E9C-101B-9397-08002B2CF9AE}" pid="9" name="FSC#COOELAK@1.1001:BaseNumber">
    <vt:lpwstr/>
  </property>
  <property fmtid="{D5CDD505-2E9C-101B-9397-08002B2CF9AE}" pid="10" name="FSC#COOELAK@1.1001:SettlementApprovedAt">
    <vt:lpwstr/>
  </property>
  <property fmtid="{D5CDD505-2E9C-101B-9397-08002B2CF9AE}" pid="11" name="FSC#COOELAK@1.1001:ExternalDate">
    <vt:lpwstr/>
  </property>
  <property fmtid="{D5CDD505-2E9C-101B-9397-08002B2CF9AE}" pid="12" name="FSC#COOELAK@1.1001:ApproverTitle">
    <vt:lpwstr/>
  </property>
  <property fmtid="{D5CDD505-2E9C-101B-9397-08002B2CF9AE}" pid="13" name="FSC#COOELAK@1.1001:ApproverSurName">
    <vt:lpwstr/>
  </property>
  <property fmtid="{D5CDD505-2E9C-101B-9397-08002B2CF9AE}" pid="14" name="FSC#COOELAK@1.1001:ApproverFirstName">
    <vt:lpwstr/>
  </property>
  <property fmtid="{D5CDD505-2E9C-101B-9397-08002B2CF9AE}" pid="15" name="FSC#COOELAK@1.1001:ProcessResponsibleFax">
    <vt:lpwstr/>
  </property>
  <property fmtid="{D5CDD505-2E9C-101B-9397-08002B2CF9AE}" pid="16" name="FSC#COOELAK@1.1001:ProcessResponsibleMail">
    <vt:lpwstr/>
  </property>
  <property fmtid="{D5CDD505-2E9C-101B-9397-08002B2CF9AE}" pid="17" name="FSC#COOELAK@1.1001:ProcessResponsiblePhone">
    <vt:lpwstr/>
  </property>
  <property fmtid="{D5CDD505-2E9C-101B-9397-08002B2CF9AE}" pid="18" name="FSC#COOELAK@1.1001:ProcessResponsible">
    <vt:lpwstr/>
  </property>
  <property fmtid="{D5CDD505-2E9C-101B-9397-08002B2CF9AE}" pid="19" name="FSC#COOELAK@1.1001:IncomingSubject">
    <vt:lpwstr/>
  </property>
  <property fmtid="{D5CDD505-2E9C-101B-9397-08002B2CF9AE}" pid="20" name="FSC#COOELAK@1.1001:IncomingNumber">
    <vt:lpwstr/>
  </property>
  <property fmtid="{D5CDD505-2E9C-101B-9397-08002B2CF9AE}" pid="21" name="FSC#COOELAK@1.1001:ExternalRef">
    <vt:lpwstr/>
  </property>
  <property fmtid="{D5CDD505-2E9C-101B-9397-08002B2CF9AE}" pid="22" name="FSC#COOELAK@1.1001:FileRefBarCode">
    <vt:lpwstr>**</vt:lpwstr>
  </property>
  <property fmtid="{D5CDD505-2E9C-101B-9397-08002B2CF9AE}" pid="23" name="FSC#COOELAK@1.1001:RefBarCode">
    <vt:lpwstr/>
  </property>
  <property fmtid="{D5CDD505-2E9C-101B-9397-08002B2CF9AE}" pid="24" name="FSC#COOELAK@1.1001:ObjBarCode">
    <vt:lpwstr>*COO.2103.100.2.5328669*</vt:lpwstr>
  </property>
  <property fmtid="{D5CDD505-2E9C-101B-9397-08002B2CF9AE}" pid="25" name="FSC#COOELAK@1.1001:Priority">
    <vt:lpwstr> ()</vt:lpwstr>
  </property>
  <property fmtid="{D5CDD505-2E9C-101B-9397-08002B2CF9AE}" pid="26" name="FSC#COOELAK@1.1001:OU">
    <vt:lpwstr>Amt für Volksschule, Amtsleitung (AVK)</vt:lpwstr>
  </property>
  <property fmtid="{D5CDD505-2E9C-101B-9397-08002B2CF9AE}" pid="27" name="FSC#COOELAK@1.1001:CreatedAt">
    <vt:lpwstr>03.09.2013</vt:lpwstr>
  </property>
  <property fmtid="{D5CDD505-2E9C-101B-9397-08002B2CF9AE}" pid="28" name="FSC#COOELAK@1.1001:Department">
    <vt:lpwstr>AVK Abteilung Finanzen (AVK_FIN)</vt:lpwstr>
  </property>
  <property fmtid="{D5CDD505-2E9C-101B-9397-08002B2CF9AE}" pid="29" name="FSC#COOELAK@1.1001:ApprovedAt">
    <vt:lpwstr/>
  </property>
  <property fmtid="{D5CDD505-2E9C-101B-9397-08002B2CF9AE}" pid="30" name="FSC#COOELAK@1.1001:ApprovedBy">
    <vt:lpwstr/>
  </property>
  <property fmtid="{D5CDD505-2E9C-101B-9397-08002B2CF9AE}" pid="31" name="FSC#COOELAK@1.1001:DispatchedAt">
    <vt:lpwstr/>
  </property>
  <property fmtid="{D5CDD505-2E9C-101B-9397-08002B2CF9AE}" pid="32" name="FSC#COOELAK@1.1001:DispatchedBy">
    <vt:lpwstr/>
  </property>
  <property fmtid="{D5CDD505-2E9C-101B-9397-08002B2CF9AE}" pid="33" name="FSC#COOELAK@1.1001:OwnerFaxExtension">
    <vt:lpwstr/>
  </property>
  <property fmtid="{D5CDD505-2E9C-101B-9397-08002B2CF9AE}" pid="34" name="FSC#COOELAK@1.1001:OwnerExtension">
    <vt:lpwstr>+41 58 345 57 89</vt:lpwstr>
  </property>
  <property fmtid="{D5CDD505-2E9C-101B-9397-08002B2CF9AE}" pid="35" name="FSC#COOELAK@1.1001:Owner">
    <vt:lpwstr>Tropea AVK Roberto (Frauenfeld)</vt:lpwstr>
  </property>
  <property fmtid="{D5CDD505-2E9C-101B-9397-08002B2CF9AE}" pid="36" name="FSC#COOELAK@1.1001:Organization">
    <vt:lpwstr/>
  </property>
  <property fmtid="{D5CDD505-2E9C-101B-9397-08002B2CF9AE}" pid="37" name="FSC#COOELAK@1.1001:FileRefOU">
    <vt:lpwstr/>
  </property>
  <property fmtid="{D5CDD505-2E9C-101B-9397-08002B2CF9AE}" pid="38" name="FSC#COOELAK@1.1001:FileRefOrdinal">
    <vt:lpwstr/>
  </property>
  <property fmtid="{D5CDD505-2E9C-101B-9397-08002B2CF9AE}" pid="39" name="FSC#COOELAK@1.1001:FileRefYear">
    <vt:lpwstr/>
  </property>
  <property fmtid="{D5CDD505-2E9C-101B-9397-08002B2CF9AE}" pid="40" name="FSC#COOELAK@1.1001:FileReference">
    <vt:lpwstr/>
  </property>
  <property fmtid="{D5CDD505-2E9C-101B-9397-08002B2CF9AE}" pid="41" name="FSC#COOELAK@1.1001:Subject">
    <vt:lpwstr/>
  </property>
  <property fmtid="{D5CDD505-2E9C-101B-9397-08002B2CF9AE}" pid="42" name="FSC$NOVIRTUALATTRS">
    <vt:lpwstr/>
  </property>
  <property fmtid="{D5CDD505-2E9C-101B-9397-08002B2CF9AE}" pid="43" name="COO$NOVIRTUALATTRS">
    <vt:lpwstr/>
  </property>
  <property fmtid="{D5CDD505-2E9C-101B-9397-08002B2CF9AE}" pid="44" name="FSC$NOUSEREXPRESSIONS">
    <vt:lpwstr/>
  </property>
  <property fmtid="{D5CDD505-2E9C-101B-9397-08002B2CF9AE}" pid="45" name="COO$NOUSEREXPRESSIONS">
    <vt:lpwstr/>
  </property>
  <property fmtid="{D5CDD505-2E9C-101B-9397-08002B2CF9AE}" pid="46" name="FSC$NOPARSEFILE">
    <vt:lpwstr/>
  </property>
  <property fmtid="{D5CDD505-2E9C-101B-9397-08002B2CF9AE}" pid="47" name="COO$NOPARSEFILE">
    <vt:lpwstr/>
  </property>
  <property fmtid="{D5CDD505-2E9C-101B-9397-08002B2CF9AE}" pid="48" name="FSC#LOCALSW@2103.100:TopLevelSubfileAddress">
    <vt:lpwstr>Nicht verfügbar</vt:lpwstr>
  </property>
  <property fmtid="{D5CDD505-2E9C-101B-9397-08002B2CF9AE}" pid="49" name="FSC#FSCIBISDOCPROPS@15.1400:ObjectCOOAddress">
    <vt:lpwstr>COO.2103.100.2.5328669</vt:lpwstr>
  </property>
  <property fmtid="{D5CDD505-2E9C-101B-9397-08002B2CF9AE}" pid="50" name="FSC#FSCIBISDOCPROPS@15.1400:Container">
    <vt:lpwstr>COO.2103.100.2.5328669</vt:lpwstr>
  </property>
  <property fmtid="{D5CDD505-2E9C-101B-9397-08002B2CF9AE}" pid="51" name="FSC#FSCIBISDOCPROPS@15.1400:Objectname">
    <vt:lpwstr>Excel mit Kantonslogo</vt:lpwstr>
  </property>
  <property fmtid="{D5CDD505-2E9C-101B-9397-08002B2CF9AE}" pid="52" name="FSC#FSCIBISDOCPROPS@15.1400:Subject">
    <vt:lpwstr>Nicht verfügbar</vt:lpwstr>
  </property>
  <property fmtid="{D5CDD505-2E9C-101B-9397-08002B2CF9AE}" pid="53" name="FSC#FSCIBISDOCPROPS@15.1400:Owner">
    <vt:lpwstr>Tropea AVK, Roberto</vt:lpwstr>
  </property>
  <property fmtid="{D5CDD505-2E9C-101B-9397-08002B2CF9AE}" pid="54" name="FSC#FSCIBISDOCPROPS@15.1400:OwnerAbbreviation">
    <vt:lpwstr/>
  </property>
  <property fmtid="{D5CDD505-2E9C-101B-9397-08002B2CF9AE}" pid="55" name="FSC#FSCIBISDOCPROPS@15.1400:GroupShortName">
    <vt:lpwstr>AVK</vt:lpwstr>
  </property>
  <property fmtid="{D5CDD505-2E9C-101B-9397-08002B2CF9AE}" pid="56" name="FSC#FSCIBISDOCPROPS@15.1400:TopLevelSubfileName">
    <vt:lpwstr>Nicht verfügbar</vt:lpwstr>
  </property>
  <property fmtid="{D5CDD505-2E9C-101B-9397-08002B2CF9AE}" pid="57" name="FSC#LOCALSW@2103.100:BarCodeTopLevelSubfileTitle">
    <vt:lpwstr/>
  </property>
  <property fmtid="{D5CDD505-2E9C-101B-9397-08002B2CF9AE}" pid="58" name="FSC#FSCIBISDOCPROPS@15.1400:TopLevelSubfileNumber">
    <vt:lpwstr>Nicht verfügbar</vt:lpwstr>
  </property>
  <property fmtid="{D5CDD505-2E9C-101B-9397-08002B2CF9AE}" pid="59" name="FSC#FSCIBISDOCPROPS@15.1400:TitleSubFile">
    <vt:lpwstr>Nicht verfügbar</vt:lpwstr>
  </property>
  <property fmtid="{D5CDD505-2E9C-101B-9397-08002B2CF9AE}" pid="60" name="FSC#LOCALSW@2103.100:BarCodeTitleSubFile">
    <vt:lpwstr/>
  </property>
  <property fmtid="{D5CDD505-2E9C-101B-9397-08002B2CF9AE}" pid="61" name="FSC#LOCALSW@2103.100:BarCodeOwnerSubFile">
    <vt:lpwstr/>
  </property>
  <property fmtid="{D5CDD505-2E9C-101B-9397-08002B2CF9AE}" pid="62" name="FSC#FSCIBISDOCPROPS@15.1400:TopLevelDossierName">
    <vt:lpwstr>Nicht verfügbar</vt:lpwstr>
  </property>
  <property fmtid="{D5CDD505-2E9C-101B-9397-08002B2CF9AE}" pid="63" name="FSC#LOCALSW@2103.100:BarCodeTopLevelDossierName">
    <vt:lpwstr/>
  </property>
  <property fmtid="{D5CDD505-2E9C-101B-9397-08002B2CF9AE}" pid="64" name="FSC#FSCIBISDOCPROPS@15.1400:TopLevelDossierNumber">
    <vt:lpwstr>Nicht verfügbar</vt:lpwstr>
  </property>
  <property fmtid="{D5CDD505-2E9C-101B-9397-08002B2CF9AE}" pid="65" name="FSC#FSCIBISDOCPROPS@15.1400:TopLevelDossierYear">
    <vt:lpwstr>Nicht verfügbar</vt:lpwstr>
  </property>
  <property fmtid="{D5CDD505-2E9C-101B-9397-08002B2CF9AE}" pid="66" name="FSC#FSCIBISDOCPROPS@15.1400:TopLevelDossierTitel">
    <vt:lpwstr>Nicht verfügbar</vt:lpwstr>
  </property>
  <property fmtid="{D5CDD505-2E9C-101B-9397-08002B2CF9AE}" pid="67" name="FSC#LOCALSW@2103.100:BarCodeTopLevelDossierTitel">
    <vt:lpwstr/>
  </property>
  <property fmtid="{D5CDD505-2E9C-101B-9397-08002B2CF9AE}" pid="68" name="FSC#FSCIBISDOCPROPS@15.1400:TopLevelDossierRespOrgShortname">
    <vt:lpwstr>Nicht verfügbar</vt:lpwstr>
  </property>
  <property fmtid="{D5CDD505-2E9C-101B-9397-08002B2CF9AE}" pid="69" name="FSC#FSCIBISDOCPROPS@15.1400:TopLevelDossierResponsible">
    <vt:lpwstr>Nicht verfügbar</vt:lpwstr>
  </property>
  <property fmtid="{D5CDD505-2E9C-101B-9397-08002B2CF9AE}" pid="70" name="FSC#FSCIBISDOCPROPS@15.1400:TopLevelSubjectGroupPosNumber">
    <vt:lpwstr>Nicht verfügbar</vt:lpwstr>
  </property>
  <property fmtid="{D5CDD505-2E9C-101B-9397-08002B2CF9AE}" pid="71" name="FSC#FSCIBISDOCPROPS@15.1400:RRBNumber">
    <vt:lpwstr>Nicht verfügbar</vt:lpwstr>
  </property>
  <property fmtid="{D5CDD505-2E9C-101B-9397-08002B2CF9AE}" pid="72" name="FSC#FSCIBISDOCPROPS@15.1400:RRSessionDate">
    <vt:lpwstr/>
  </property>
  <property fmtid="{D5CDD505-2E9C-101B-9397-08002B2CF9AE}" pid="73" name="FSC#LOCALSW@2103.100:BarCodeDossierRef">
    <vt:lpwstr/>
  </property>
  <property fmtid="{D5CDD505-2E9C-101B-9397-08002B2CF9AE}" pid="74" name="FSC#FSCIBISDOCPROPS@15.1400:BGMName">
    <vt:lpwstr> </vt:lpwstr>
  </property>
  <property fmtid="{D5CDD505-2E9C-101B-9397-08002B2CF9AE}" pid="75" name="FSC#FSCIBISDOCPROPS@15.1400:BGMFirstName">
    <vt:lpwstr> </vt:lpwstr>
  </property>
  <property fmtid="{D5CDD505-2E9C-101B-9397-08002B2CF9AE}" pid="76" name="FSC#FSCIBISDOCPROPS@15.1400:BGMZIP">
    <vt:lpwstr> </vt:lpwstr>
  </property>
  <property fmtid="{D5CDD505-2E9C-101B-9397-08002B2CF9AE}" pid="77" name="FSC#FSCIBISDOCPROPS@15.1400:BGMBirthday">
    <vt:lpwstr> </vt:lpwstr>
  </property>
  <property fmtid="{D5CDD505-2E9C-101B-9397-08002B2CF9AE}" pid="78" name="FSC#FSCIBISDOCPROPS@15.1400:BGMDiagnose">
    <vt:lpwstr> </vt:lpwstr>
  </property>
  <property fmtid="{D5CDD505-2E9C-101B-9397-08002B2CF9AE}" pid="79" name="FSC#FSCIBISDOCPROPS@15.1400:BGMDiagnoseAdd">
    <vt:lpwstr> </vt:lpwstr>
  </property>
  <property fmtid="{D5CDD505-2E9C-101B-9397-08002B2CF9AE}" pid="80" name="FSC#FSCIBISDOCPROPS@15.1400:BGMDiagnoseDetail">
    <vt:lpwstr> </vt:lpwstr>
  </property>
  <property fmtid="{D5CDD505-2E9C-101B-9397-08002B2CF9AE}" pid="81" name="FSC#FSCIBISDOCPROPS@15.1400:CreatedAt">
    <vt:lpwstr>03.09.2013</vt:lpwstr>
  </property>
  <property fmtid="{D5CDD505-2E9C-101B-9397-08002B2CF9AE}" pid="82" name="FSC#FSCIBISDOCPROPS@15.1400:CreatedBy">
    <vt:lpwstr>Roberto Tropea AVK</vt:lpwstr>
  </property>
  <property fmtid="{D5CDD505-2E9C-101B-9397-08002B2CF9AE}" pid="83" name="FSC#FSCIBISDOCPROPS@15.1400:ReferredBarCode">
    <vt:lpwstr/>
  </property>
  <property fmtid="{D5CDD505-2E9C-101B-9397-08002B2CF9AE}" pid="84" name="FSC#FSCIBISDOCPROPS@15.1400:DossierRef">
    <vt:lpwstr/>
  </property>
  <property fmtid="{D5CDD505-2E9C-101B-9397-08002B2CF9AE}" pid="85" name="FSC#COOSYSTEM@1.1:Container">
    <vt:lpwstr>COO.2103.100.2.5328669</vt:lpwstr>
  </property>
  <property fmtid="{D5CDD505-2E9C-101B-9397-08002B2CF9AE}" pid="86" name="FSC#LOCALSW@2103.100:User_Login_red">
    <vt:lpwstr>avktro@TG.CH</vt:lpwstr>
  </property>
  <property fmtid="{D5CDD505-2E9C-101B-9397-08002B2CF9AE}" pid="87" name="FSC#LOCALSW@2103.100:TGDOSREI">
    <vt:lpwstr/>
  </property>
  <property fmtid="{D5CDD505-2E9C-101B-9397-08002B2CF9AE}" pid="88" name="FSC#ATSTATECFG@1.1001:Office">
    <vt:lpwstr/>
  </property>
  <property fmtid="{D5CDD505-2E9C-101B-9397-08002B2CF9AE}" pid="89" name="FSC#ATSTATECFG@1.1001:Agent">
    <vt:lpwstr/>
  </property>
  <property fmtid="{D5CDD505-2E9C-101B-9397-08002B2CF9AE}" pid="90" name="FSC#ATSTATECFG@1.1001:AgentPhone">
    <vt:lpwstr/>
  </property>
  <property fmtid="{D5CDD505-2E9C-101B-9397-08002B2CF9AE}" pid="91" name="FSC#ATSTATECFG@1.1001:DepartmentFax">
    <vt:lpwstr/>
  </property>
  <property fmtid="{D5CDD505-2E9C-101B-9397-08002B2CF9AE}" pid="92" name="FSC#ATSTATECFG@1.1001:DepartmentEmail">
    <vt:lpwstr/>
  </property>
  <property fmtid="{D5CDD505-2E9C-101B-9397-08002B2CF9AE}" pid="93" name="FSC#ATSTATECFG@1.1001:SubfileDate">
    <vt:lpwstr/>
  </property>
  <property fmtid="{D5CDD505-2E9C-101B-9397-08002B2CF9AE}" pid="94" name="FSC#ATSTATECFG@1.1001:SubfileSubject">
    <vt:lpwstr/>
  </property>
  <property fmtid="{D5CDD505-2E9C-101B-9397-08002B2CF9AE}" pid="95" name="FSC#ATSTATECFG@1.1001:DepartmentZipCode">
    <vt:lpwstr/>
  </property>
  <property fmtid="{D5CDD505-2E9C-101B-9397-08002B2CF9AE}" pid="96" name="FSC#ATSTATECFG@1.1001:DepartmentCountry">
    <vt:lpwstr/>
  </property>
  <property fmtid="{D5CDD505-2E9C-101B-9397-08002B2CF9AE}" pid="97" name="FSC#ATSTATECFG@1.1001:DepartmentCity">
    <vt:lpwstr/>
  </property>
  <property fmtid="{D5CDD505-2E9C-101B-9397-08002B2CF9AE}" pid="98" name="FSC#ATSTATECFG@1.1001:DepartmentStreet">
    <vt:lpwstr/>
  </property>
  <property fmtid="{D5CDD505-2E9C-101B-9397-08002B2CF9AE}" pid="99" name="FSC#ATSTATECFG@1.1001:DepartmentDVR">
    <vt:lpwstr/>
  </property>
  <property fmtid="{D5CDD505-2E9C-101B-9397-08002B2CF9AE}" pid="100" name="FSC#ATSTATECFG@1.1001:DepartmentUID">
    <vt:lpwstr/>
  </property>
  <property fmtid="{D5CDD505-2E9C-101B-9397-08002B2CF9AE}" pid="101" name="FSC#ATSTATECFG@1.1001:SubfileReference">
    <vt:lpwstr/>
  </property>
  <property fmtid="{D5CDD505-2E9C-101B-9397-08002B2CF9AE}" pid="102" name="FSC#ATSTATECFG@1.1001:Clause">
    <vt:lpwstr/>
  </property>
  <property fmtid="{D5CDD505-2E9C-101B-9397-08002B2CF9AE}" pid="103" name="FSC#ATSTATECFG@1.1001:ApprovedSignature">
    <vt:lpwstr/>
  </property>
  <property fmtid="{D5CDD505-2E9C-101B-9397-08002B2CF9AE}" pid="104" name="FSC#ATSTATECFG@1.1001:BankAccount">
    <vt:lpwstr/>
  </property>
  <property fmtid="{D5CDD505-2E9C-101B-9397-08002B2CF9AE}" pid="105" name="FSC#ATSTATECFG@1.1001:BankAccountOwner">
    <vt:lpwstr/>
  </property>
  <property fmtid="{D5CDD505-2E9C-101B-9397-08002B2CF9AE}" pid="106" name="FSC#ATSTATECFG@1.1001:BankInstitute">
    <vt:lpwstr/>
  </property>
  <property fmtid="{D5CDD505-2E9C-101B-9397-08002B2CF9AE}" pid="107" name="FSC#ATSTATECFG@1.1001:BankAccountID">
    <vt:lpwstr/>
  </property>
  <property fmtid="{D5CDD505-2E9C-101B-9397-08002B2CF9AE}" pid="108" name="FSC#ATSTATECFG@1.1001:BankAccountIBAN">
    <vt:lpwstr/>
  </property>
  <property fmtid="{D5CDD505-2E9C-101B-9397-08002B2CF9AE}" pid="109" name="FSC#ATSTATECFG@1.1001:BankAccountBIC">
    <vt:lpwstr/>
  </property>
  <property fmtid="{D5CDD505-2E9C-101B-9397-08002B2CF9AE}" pid="110" name="FSC#ATSTATECFG@1.1001:BankName">
    <vt:lpwstr/>
  </property>
  <property fmtid="{D5CDD505-2E9C-101B-9397-08002B2CF9AE}" pid="111" name="FSC#FSCFOLIO@1.1001:docpropproject">
    <vt:lpwstr/>
  </property>
</Properties>
</file>