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vktro\AppData\Local\Temp\Fabasoft\Work\"/>
    </mc:Choice>
  </mc:AlternateContent>
  <bookViews>
    <workbookView xWindow="120" yWindow="60" windowWidth="15180" windowHeight="9345"/>
  </bookViews>
  <sheets>
    <sheet name="Bildungsausgaben pro Stufe" sheetId="2" r:id="rId1"/>
  </sheets>
  <definedNames>
    <definedName name="_xlnm._FilterDatabase" localSheetId="0" hidden="1">'Bildungsausgaben pro Stufe'!$C$33:$AL$213</definedName>
    <definedName name="_xlnm.Print_Titles" localSheetId="0">'Bildungsausgaben pro Stufe'!$28:$33</definedName>
  </definedNames>
  <calcPr calcId="162913"/>
</workbook>
</file>

<file path=xl/calcChain.xml><?xml version="1.0" encoding="utf-8"?>
<calcChain xmlns="http://schemas.openxmlformats.org/spreadsheetml/2006/main">
  <c r="I22" i="2" l="1"/>
  <c r="AL23" i="2" l="1"/>
  <c r="AL22" i="2"/>
  <c r="AL19" i="2" a="1"/>
  <c r="AL19" i="2" s="1"/>
  <c r="AL18" i="2" a="1"/>
  <c r="AL18" i="2" s="1"/>
  <c r="AL17" i="2" a="1"/>
  <c r="AL17" i="2" s="1"/>
  <c r="AL15" i="2" a="1"/>
  <c r="AL15" i="2" s="1"/>
  <c r="AL14" i="2" a="1"/>
  <c r="AL14" i="2" s="1"/>
  <c r="AL13" i="2" a="1"/>
  <c r="AL13" i="2" s="1"/>
  <c r="AL11" i="2"/>
  <c r="AL10" i="2"/>
  <c r="AL9" i="2"/>
  <c r="AL8" i="2"/>
  <c r="AL6" i="2"/>
  <c r="AJ23" i="2"/>
  <c r="AJ22" i="2"/>
  <c r="AJ19" i="2" a="1"/>
  <c r="AJ19" i="2" s="1"/>
  <c r="AJ18" i="2" a="1"/>
  <c r="AJ18" i="2" s="1"/>
  <c r="AJ17" i="2" a="1"/>
  <c r="AJ17" i="2" s="1"/>
  <c r="AJ15" i="2" a="1"/>
  <c r="AJ15" i="2" s="1"/>
  <c r="AJ14" i="2" a="1"/>
  <c r="AJ14" i="2" s="1"/>
  <c r="AJ13" i="2" a="1"/>
  <c r="AJ13" i="2" s="1"/>
  <c r="AJ11" i="2"/>
  <c r="AJ10" i="2"/>
  <c r="AJ9" i="2"/>
  <c r="AJ8" i="2"/>
  <c r="AJ6" i="2"/>
  <c r="AH23" i="2"/>
  <c r="AH22" i="2"/>
  <c r="AH19" i="2" a="1"/>
  <c r="AH19" i="2" s="1"/>
  <c r="AH18" i="2" a="1"/>
  <c r="AH18" i="2" s="1"/>
  <c r="AH17" i="2" a="1"/>
  <c r="AH17" i="2" s="1"/>
  <c r="AH15" i="2" a="1"/>
  <c r="AH15" i="2" s="1"/>
  <c r="AH14" i="2" a="1"/>
  <c r="AH14" i="2" s="1"/>
  <c r="AH13" i="2" a="1"/>
  <c r="AH13" i="2" s="1"/>
  <c r="AH11" i="2"/>
  <c r="AH10" i="2"/>
  <c r="AH9" i="2"/>
  <c r="AH8" i="2"/>
  <c r="AH6" i="2"/>
  <c r="AF23" i="2"/>
  <c r="AF22" i="2"/>
  <c r="AF19" i="2" a="1"/>
  <c r="AF19" i="2" s="1"/>
  <c r="AF18" i="2" a="1"/>
  <c r="AF18" i="2" s="1"/>
  <c r="AF17" i="2" a="1"/>
  <c r="AF17" i="2" s="1"/>
  <c r="AF15" i="2" a="1"/>
  <c r="AF15" i="2" s="1"/>
  <c r="AF14" i="2" a="1"/>
  <c r="AF14" i="2" s="1"/>
  <c r="AF13" i="2" a="1"/>
  <c r="AF13" i="2" s="1"/>
  <c r="AF11" i="2"/>
  <c r="AF10" i="2"/>
  <c r="AF9" i="2"/>
  <c r="AF8" i="2"/>
  <c r="AF6" i="2"/>
  <c r="AD23" i="2"/>
  <c r="AD22" i="2"/>
  <c r="AD19" i="2" a="1"/>
  <c r="AD19" i="2" s="1"/>
  <c r="AD18" i="2" a="1"/>
  <c r="AD18" i="2" s="1"/>
  <c r="AD17" i="2" a="1"/>
  <c r="AD17" i="2" s="1"/>
  <c r="AD15" i="2" a="1"/>
  <c r="AD15" i="2" s="1"/>
  <c r="AD14" i="2" a="1"/>
  <c r="AD14" i="2" s="1"/>
  <c r="AD13" i="2" a="1"/>
  <c r="AD13" i="2" s="1"/>
  <c r="AD11" i="2"/>
  <c r="AD10" i="2"/>
  <c r="AD9" i="2"/>
  <c r="AD8" i="2"/>
  <c r="AD6" i="2"/>
  <c r="AB23" i="2"/>
  <c r="AB22" i="2"/>
  <c r="AB19" i="2" a="1"/>
  <c r="AB19" i="2" s="1"/>
  <c r="AB18" i="2" a="1"/>
  <c r="AB18" i="2" s="1"/>
  <c r="AB17" i="2" a="1"/>
  <c r="AB17" i="2" s="1"/>
  <c r="AB15" i="2" a="1"/>
  <c r="AB15" i="2" s="1"/>
  <c r="AB14" i="2" a="1"/>
  <c r="AB14" i="2" s="1"/>
  <c r="AB13" i="2" a="1"/>
  <c r="AB13" i="2" s="1"/>
  <c r="AB11" i="2"/>
  <c r="AB10" i="2"/>
  <c r="AB9" i="2"/>
  <c r="AB8" i="2"/>
  <c r="AB6" i="2"/>
  <c r="Z23" i="2"/>
  <c r="Z22" i="2"/>
  <c r="Z19" i="2" a="1"/>
  <c r="Z19" i="2" s="1"/>
  <c r="Z18" i="2" a="1"/>
  <c r="Z18" i="2" s="1"/>
  <c r="Z17" i="2" a="1"/>
  <c r="Z17" i="2" s="1"/>
  <c r="Z15" i="2" a="1"/>
  <c r="Z15" i="2" s="1"/>
  <c r="Z14" i="2" a="1"/>
  <c r="Z14" i="2" s="1"/>
  <c r="Z13" i="2" a="1"/>
  <c r="Z13" i="2" s="1"/>
  <c r="Z11" i="2"/>
  <c r="Z10" i="2"/>
  <c r="Z9" i="2"/>
  <c r="Z8" i="2"/>
  <c r="Z6" i="2"/>
  <c r="X23" i="2"/>
  <c r="X22" i="2"/>
  <c r="X19" i="2" a="1"/>
  <c r="X19" i="2" s="1"/>
  <c r="X18" i="2" a="1"/>
  <c r="X18" i="2" s="1"/>
  <c r="X17" i="2" a="1"/>
  <c r="X17" i="2" s="1"/>
  <c r="X15" i="2" a="1"/>
  <c r="X15" i="2" s="1"/>
  <c r="X14" i="2" a="1"/>
  <c r="X14" i="2" s="1"/>
  <c r="X13" i="2" a="1"/>
  <c r="X13" i="2" s="1"/>
  <c r="X11" i="2"/>
  <c r="X10" i="2"/>
  <c r="X9" i="2"/>
  <c r="X8" i="2"/>
  <c r="X6" i="2"/>
  <c r="V23" i="2"/>
  <c r="V22" i="2"/>
  <c r="V19" i="2" a="1"/>
  <c r="V19" i="2" s="1"/>
  <c r="V18" i="2" a="1"/>
  <c r="V18" i="2" s="1"/>
  <c r="V17" i="2" a="1"/>
  <c r="V17" i="2" s="1"/>
  <c r="V15" i="2" a="1"/>
  <c r="V15" i="2" s="1"/>
  <c r="V14" i="2" a="1"/>
  <c r="V14" i="2" s="1"/>
  <c r="V13" i="2" a="1"/>
  <c r="V13" i="2" s="1"/>
  <c r="V11" i="2"/>
  <c r="V10" i="2"/>
  <c r="V9" i="2"/>
  <c r="V8" i="2"/>
  <c r="V6" i="2"/>
  <c r="T23" i="2"/>
  <c r="T22" i="2"/>
  <c r="T19" i="2" a="1"/>
  <c r="T19" i="2" s="1"/>
  <c r="T18" i="2" a="1"/>
  <c r="T18" i="2" s="1"/>
  <c r="T17" i="2" a="1"/>
  <c r="T17" i="2" s="1"/>
  <c r="T15" i="2" a="1"/>
  <c r="T15" i="2" s="1"/>
  <c r="T14" i="2" a="1"/>
  <c r="T14" i="2" s="1"/>
  <c r="T13" i="2" a="1"/>
  <c r="T13" i="2" s="1"/>
  <c r="T11" i="2"/>
  <c r="T10" i="2"/>
  <c r="T9" i="2"/>
  <c r="T8" i="2"/>
  <c r="T6" i="2"/>
  <c r="R23" i="2"/>
  <c r="R22" i="2"/>
  <c r="R19" i="2" a="1"/>
  <c r="R19" i="2" s="1"/>
  <c r="R18" i="2" a="1"/>
  <c r="R18" i="2" s="1"/>
  <c r="R17" i="2" a="1"/>
  <c r="R17" i="2" s="1"/>
  <c r="R15" i="2" a="1"/>
  <c r="R15" i="2" s="1"/>
  <c r="R14" i="2" a="1"/>
  <c r="R14" i="2" s="1"/>
  <c r="R13" i="2" a="1"/>
  <c r="R13" i="2" s="1"/>
  <c r="R11" i="2"/>
  <c r="R10" i="2"/>
  <c r="R9" i="2"/>
  <c r="R8" i="2"/>
  <c r="R6" i="2"/>
  <c r="P23" i="2"/>
  <c r="P19" i="2" a="1"/>
  <c r="P19" i="2" s="1"/>
  <c r="P18" i="2" a="1"/>
  <c r="P18" i="2" s="1"/>
  <c r="P17" i="2" a="1"/>
  <c r="P17" i="2" s="1"/>
  <c r="P15" i="2" a="1"/>
  <c r="P15" i="2" s="1"/>
  <c r="P14" i="2" a="1"/>
  <c r="P14" i="2" s="1"/>
  <c r="P13" i="2" a="1"/>
  <c r="P13" i="2" s="1"/>
  <c r="P11" i="2"/>
  <c r="P10" i="2"/>
  <c r="P9" i="2"/>
  <c r="P8" i="2"/>
  <c r="P22" i="2"/>
  <c r="P6" i="2"/>
  <c r="N19" i="2" a="1"/>
  <c r="N19" i="2" s="1"/>
  <c r="N18" i="2" a="1"/>
  <c r="N18" i="2" s="1"/>
  <c r="N17" i="2" a="1"/>
  <c r="N17" i="2" s="1"/>
  <c r="N15" i="2" a="1"/>
  <c r="N15" i="2" s="1"/>
  <c r="N14" i="2" a="1"/>
  <c r="N14" i="2" s="1"/>
  <c r="N13" i="2" a="1"/>
  <c r="N13" i="2" s="1"/>
  <c r="N10" i="2"/>
  <c r="N9" i="2"/>
  <c r="N8" i="2"/>
  <c r="N23" i="2"/>
  <c r="N22" i="2"/>
  <c r="N11" i="2"/>
  <c r="N6" i="2"/>
</calcChain>
</file>

<file path=xl/sharedStrings.xml><?xml version="1.0" encoding="utf-8"?>
<sst xmlns="http://schemas.openxmlformats.org/spreadsheetml/2006/main" count="1722" uniqueCount="264">
  <si>
    <t>SG_ID_GIS</t>
  </si>
  <si>
    <t>SG_BEZEICHNUNG</t>
  </si>
  <si>
    <t>SG_BEZEICHNUNG_KURZ</t>
  </si>
  <si>
    <t>JAHR</t>
  </si>
  <si>
    <t>PG</t>
  </si>
  <si>
    <t>SGTYP2</t>
  </si>
  <si>
    <t>MODUS</t>
  </si>
  <si>
    <t>SCHUELER</t>
  </si>
  <si>
    <t>Nettoaufwand</t>
  </si>
  <si>
    <t>Nettoaufwand_Schueler</t>
  </si>
  <si>
    <t>Volksschulaufwand</t>
  </si>
  <si>
    <t>Volksschulaufwand_Schueler</t>
  </si>
  <si>
    <t>Unterrichtsaufwand</t>
  </si>
  <si>
    <t>Unterrichtsaufwand_Schueler</t>
  </si>
  <si>
    <t>Besoldung</t>
  </si>
  <si>
    <t>Besoldung_Schueler</t>
  </si>
  <si>
    <t>Schulmaterial</t>
  </si>
  <si>
    <t>Schulmaterial_Schueler</t>
  </si>
  <si>
    <t>Uebriger Unterrichtsaufwand</t>
  </si>
  <si>
    <t>Uebriger Unterrichtsaufwand_Schueler</t>
  </si>
  <si>
    <t>Verwaltungsaufwand</t>
  </si>
  <si>
    <t>Verwaltungsaufwand_Schueler</t>
  </si>
  <si>
    <t>Gebaeudeaufwand</t>
  </si>
  <si>
    <t>Gebaeudeaufwand_Schueler</t>
  </si>
  <si>
    <t>Abschreibungen</t>
  </si>
  <si>
    <t>Abschreibungen_Schueler</t>
  </si>
  <si>
    <t>Unterhalt</t>
  </si>
  <si>
    <t>Unterhalt_Schueler</t>
  </si>
  <si>
    <t>Zinsen</t>
  </si>
  <si>
    <t>Zinsen_Schueler</t>
  </si>
  <si>
    <t>Uebriger Aufwand</t>
  </si>
  <si>
    <t>Uebriger Aufwand_Schueler</t>
  </si>
  <si>
    <t>FinanzierungAV</t>
  </si>
  <si>
    <t>FinanzierungAV_Schueler</t>
  </si>
  <si>
    <t>Steuern</t>
  </si>
  <si>
    <t>Steuern_Schueler</t>
  </si>
  <si>
    <t>BeitragsleistungenRech</t>
  </si>
  <si>
    <t>BeitragsleistungenRech_Schueler</t>
  </si>
  <si>
    <t>BeitragsleistungenAV</t>
  </si>
  <si>
    <t>BeitragsleistungenAV_Schueler</t>
  </si>
  <si>
    <t>ErfolgRech</t>
  </si>
  <si>
    <t>ErfolgRech_Schueler</t>
  </si>
  <si>
    <t>ErfolgAV</t>
  </si>
  <si>
    <t>ErfolgAV_Schueler</t>
  </si>
  <si>
    <t>KontrolleRech</t>
  </si>
  <si>
    <t>zusAbschr</t>
  </si>
  <si>
    <t>RatingVA</t>
  </si>
  <si>
    <t>HRM2</t>
  </si>
  <si>
    <t>Mittelfluss</t>
  </si>
  <si>
    <t>DATUM</t>
  </si>
  <si>
    <t>Aadorf VSG</t>
  </si>
  <si>
    <t>Aadorf</t>
  </si>
  <si>
    <t/>
  </si>
  <si>
    <t>VSG</t>
  </si>
  <si>
    <t>3</t>
  </si>
  <si>
    <t>Affeltrangen SSG</t>
  </si>
  <si>
    <t>Affeltrangen</t>
  </si>
  <si>
    <t>SSG</t>
  </si>
  <si>
    <t>Altnau PSG</t>
  </si>
  <si>
    <t>Altnau</t>
  </si>
  <si>
    <t>PSG</t>
  </si>
  <si>
    <t>2</t>
  </si>
  <si>
    <t>Altnau SSG</t>
  </si>
  <si>
    <t>Amlikon-Holzhäusern PSG</t>
  </si>
  <si>
    <t>Amlikon-Holzhäusern</t>
  </si>
  <si>
    <t>Amriswil-Hefenhofen-Sommeri VSG</t>
  </si>
  <si>
    <t>Amriswil</t>
  </si>
  <si>
    <t>Arbon PSG</t>
  </si>
  <si>
    <t>Arbon</t>
  </si>
  <si>
    <t>Arbon SSG</t>
  </si>
  <si>
    <t>Berg-Birwinken VSG</t>
  </si>
  <si>
    <t>Berg-Birwinken</t>
  </si>
  <si>
    <t>Berlingen PG</t>
  </si>
  <si>
    <t>Berlingen</t>
  </si>
  <si>
    <t>1</t>
  </si>
  <si>
    <t>Bettwiesen PSG</t>
  </si>
  <si>
    <t>Bettwiesen</t>
  </si>
  <si>
    <t>Bichelsee-Balterswil VSG</t>
  </si>
  <si>
    <t>Bichelsee-Balterswil</t>
  </si>
  <si>
    <t>Bischofszell VSG</t>
  </si>
  <si>
    <t>Bischofszell</t>
  </si>
  <si>
    <t>Bottighofen PSG</t>
  </si>
  <si>
    <t>Bottighofen</t>
  </si>
  <si>
    <t>Braunau PSG</t>
  </si>
  <si>
    <t>Braunau</t>
  </si>
  <si>
    <t>Bürglen VSG</t>
  </si>
  <si>
    <t>Bürglen</t>
  </si>
  <si>
    <t>Bussnang-Rothenhausen PSG</t>
  </si>
  <si>
    <t>Bussnang-Rothenhausen</t>
  </si>
  <si>
    <t>Dozwil-Kesswil PSG</t>
  </si>
  <si>
    <t>Dozwil-Kesswil</t>
  </si>
  <si>
    <t>Dozwil-Kesswil-Uttwil SSG</t>
  </si>
  <si>
    <t>Dozwil-Kesswil-Uttwil</t>
  </si>
  <si>
    <t>Egnach VSG</t>
  </si>
  <si>
    <t>Egnach</t>
  </si>
  <si>
    <t>Erlen VSG</t>
  </si>
  <si>
    <t>Erlen</t>
  </si>
  <si>
    <t>Ermatingen PSG</t>
  </si>
  <si>
    <t>Ermatingen</t>
  </si>
  <si>
    <t>Ermatingen SSG</t>
  </si>
  <si>
    <t>Eschenz PSG</t>
  </si>
  <si>
    <t>Eschenz</t>
  </si>
  <si>
    <t>Eschenz SSG</t>
  </si>
  <si>
    <t>Eschlikon VSG</t>
  </si>
  <si>
    <t>Eschlikon</t>
  </si>
  <si>
    <t>Felben-Wellhausen PSG</t>
  </si>
  <si>
    <t>Felben-Wellhausen</t>
  </si>
  <si>
    <t>Fischingen VSG</t>
  </si>
  <si>
    <t>Fischingen</t>
  </si>
  <si>
    <t>Frasnacht PSG</t>
  </si>
  <si>
    <t>Frasnacht</t>
  </si>
  <si>
    <t>Frauenfeld PSG</t>
  </si>
  <si>
    <t>Frauenfeld</t>
  </si>
  <si>
    <t>Frauenfeld SSG</t>
  </si>
  <si>
    <t>Freidorf-Watt PSG</t>
  </si>
  <si>
    <t>Freidorf-Watt</t>
  </si>
  <si>
    <t>Gachnang PSG</t>
  </si>
  <si>
    <t>Gachnang</t>
  </si>
  <si>
    <t>Güttingen PSG</t>
  </si>
  <si>
    <t>Güttingen</t>
  </si>
  <si>
    <t>Halingen SSG</t>
  </si>
  <si>
    <t>Halingen</t>
  </si>
  <si>
    <t>Herdern-Dettighofen PSG</t>
  </si>
  <si>
    <t>Herdern-Dettighofen</t>
  </si>
  <si>
    <t>Homburg PSG</t>
  </si>
  <si>
    <t>Homburg</t>
  </si>
  <si>
    <t>Horn VSG</t>
  </si>
  <si>
    <t>Horn</t>
  </si>
  <si>
    <t>Hüttlingen PSG</t>
  </si>
  <si>
    <t>Hüttlingen</t>
  </si>
  <si>
    <t>Hüttwilen PSG</t>
  </si>
  <si>
    <t>Hüttwilen</t>
  </si>
  <si>
    <t>Hüttwilen SSG</t>
  </si>
  <si>
    <t>Kemmental VSG</t>
  </si>
  <si>
    <t>Kemmental</t>
  </si>
  <si>
    <t>Kreuzlingen PSG</t>
  </si>
  <si>
    <t>Kreuzlingen</t>
  </si>
  <si>
    <t>Kreuzlingen SSG</t>
  </si>
  <si>
    <t>Langrickenbach PSG</t>
  </si>
  <si>
    <t>Langrickenbach</t>
  </si>
  <si>
    <t>Lauchetal PSG</t>
  </si>
  <si>
    <t>Lauchetal</t>
  </si>
  <si>
    <t>Lommis PSG</t>
  </si>
  <si>
    <t>Lommis</t>
  </si>
  <si>
    <t>Mammern PG</t>
  </si>
  <si>
    <t>Mammern</t>
  </si>
  <si>
    <t>Märstetten PSG</t>
  </si>
  <si>
    <t>Märstetten</t>
  </si>
  <si>
    <t>Matzingen PSG</t>
  </si>
  <si>
    <t>Matzingen</t>
  </si>
  <si>
    <t>Müllheim PSG</t>
  </si>
  <si>
    <t>Müllheim</t>
  </si>
  <si>
    <t>Müllheim SSG</t>
  </si>
  <si>
    <t>Münchwilen VSG</t>
  </si>
  <si>
    <t>Münchwilen</t>
  </si>
  <si>
    <t>Münsterlingen PSG</t>
  </si>
  <si>
    <t>Münsterlingen</t>
  </si>
  <si>
    <t>Neunforn VSG</t>
  </si>
  <si>
    <t>Neunforn</t>
  </si>
  <si>
    <t>Nollen VSG</t>
  </si>
  <si>
    <t>Nollen</t>
  </si>
  <si>
    <t>Nussbaumen PSG</t>
  </si>
  <si>
    <t>Nussbaumen</t>
  </si>
  <si>
    <t>Oberhofen-Lengwil PSG</t>
  </si>
  <si>
    <t>Oberhofen-Lengwil</t>
  </si>
  <si>
    <t>Ottoberg PSG</t>
  </si>
  <si>
    <t>Ottoberg</t>
  </si>
  <si>
    <t>Pfyn PSG</t>
  </si>
  <si>
    <t>Pfyn</t>
  </si>
  <si>
    <t>Regio Märwil PSG</t>
  </si>
  <si>
    <t>Regio Märwil</t>
  </si>
  <si>
    <t>Region Diessenhofen VSG</t>
  </si>
  <si>
    <t>Region Diessenhofen</t>
  </si>
  <si>
    <t>Region Sulgen VSG</t>
  </si>
  <si>
    <t>Region Sulgen</t>
  </si>
  <si>
    <t>Rickenbach PSG</t>
  </si>
  <si>
    <t>Rickenbach</t>
  </si>
  <si>
    <t>Rickenbach-Wilen SSG</t>
  </si>
  <si>
    <t>Rickenbach-Wilen</t>
  </si>
  <si>
    <t>Roggwil PSG</t>
  </si>
  <si>
    <t>Roggwil</t>
  </si>
  <si>
    <t>Romanshorn PSG</t>
  </si>
  <si>
    <t>Romanshorn</t>
  </si>
  <si>
    <t>Romanshorn-Salmsach SSG</t>
  </si>
  <si>
    <t>Romanshorn-Salmsach</t>
  </si>
  <si>
    <t>Salenstein PG</t>
  </si>
  <si>
    <t>Salenstein</t>
  </si>
  <si>
    <t>Salmsach PG</t>
  </si>
  <si>
    <t>Salmsach</t>
  </si>
  <si>
    <t>Sirnach PG</t>
  </si>
  <si>
    <t>Sirnach</t>
  </si>
  <si>
    <t>Stachen PSG</t>
  </si>
  <si>
    <t>Stachen</t>
  </si>
  <si>
    <t>Steckborn PSG</t>
  </si>
  <si>
    <t>Steckborn</t>
  </si>
  <si>
    <t>Steckborn SSG</t>
  </si>
  <si>
    <t>Stettfurt PSG</t>
  </si>
  <si>
    <t>Stettfurt</t>
  </si>
  <si>
    <t>Tägerwilen VSG</t>
  </si>
  <si>
    <t>Tägerwilen</t>
  </si>
  <si>
    <t>Thundorf PSG</t>
  </si>
  <si>
    <t>Thundorf</t>
  </si>
  <si>
    <t>Tobel-Tägerschen PG</t>
  </si>
  <si>
    <t>Tobel-Tägerschen</t>
  </si>
  <si>
    <t>Uesslingen-Buch PSG</t>
  </si>
  <si>
    <t>Uesslingen-Buch</t>
  </si>
  <si>
    <t>Uttwil PSG</t>
  </si>
  <si>
    <t>Uttwil</t>
  </si>
  <si>
    <t>Wagenhausen-Kaltenbach PSG</t>
  </si>
  <si>
    <t>Wagenhausen-Kaltenbach</t>
  </si>
  <si>
    <t>Wängi VSG</t>
  </si>
  <si>
    <t>Wängi</t>
  </si>
  <si>
    <t>Warth-Weiningen PSG</t>
  </si>
  <si>
    <t>Warth-Weiningen</t>
  </si>
  <si>
    <t>Weinfelden PSG</t>
  </si>
  <si>
    <t>Weinfelden</t>
  </si>
  <si>
    <t>Weinfelden SSG</t>
  </si>
  <si>
    <t>Wigoltingen VSG</t>
  </si>
  <si>
    <t>Wigoltingen</t>
  </si>
  <si>
    <t>Wilen bei Wil PSG</t>
  </si>
  <si>
    <t>Wilen bei Wil</t>
  </si>
  <si>
    <t>in Franken pro Schülerin und Schüler</t>
  </si>
  <si>
    <t>Schulgemeinde</t>
  </si>
  <si>
    <t>Schultyp</t>
  </si>
  <si>
    <t>Schüler</t>
  </si>
  <si>
    <t>Total</t>
  </si>
  <si>
    <t>Übriges</t>
  </si>
  <si>
    <t>Gebäudeaufwand Verwaltungsvermögen</t>
  </si>
  <si>
    <t>Summe</t>
  </si>
  <si>
    <t>Mittelwerte</t>
  </si>
  <si>
    <t>Total TG</t>
  </si>
  <si>
    <t>Höchstwerte</t>
  </si>
  <si>
    <t>Minimalwerte</t>
  </si>
  <si>
    <t>Total TG (absolut)</t>
  </si>
  <si>
    <t>Netto-</t>
  </si>
  <si>
    <t>aufwand</t>
  </si>
  <si>
    <t>Verwaltungs-</t>
  </si>
  <si>
    <t>übriger</t>
  </si>
  <si>
    <t>Ertrag</t>
  </si>
  <si>
    <t xml:space="preserve">Aufwand / </t>
  </si>
  <si>
    <t>Lehrer-</t>
  </si>
  <si>
    <t>besoldungen</t>
  </si>
  <si>
    <t>Schul-</t>
  </si>
  <si>
    <t>material</t>
  </si>
  <si>
    <t>Abschrei-</t>
  </si>
  <si>
    <t>bungen</t>
  </si>
  <si>
    <t>SG_ID_SG</t>
  </si>
  <si>
    <t>STUFE_LANG</t>
  </si>
  <si>
    <t>STUFE_KURZ</t>
  </si>
  <si>
    <t>STUFE_CODE</t>
  </si>
  <si>
    <t>ANTEIL</t>
  </si>
  <si>
    <t>ANTEIL_Basisstufe</t>
  </si>
  <si>
    <t>Kindergarten</t>
  </si>
  <si>
    <t>KIGA</t>
  </si>
  <si>
    <t>Primarschule</t>
  </si>
  <si>
    <t>PS</t>
  </si>
  <si>
    <t>Sekundarschule</t>
  </si>
  <si>
    <t>SEK</t>
  </si>
  <si>
    <t>Stufe</t>
  </si>
  <si>
    <t>Summe und Mittelwert pro Filter</t>
  </si>
  <si>
    <t>Summe Gesamtkosten</t>
  </si>
  <si>
    <t>Mittelwert Kosten pro Schülerin und Schüler</t>
  </si>
  <si>
    <t>2023</t>
  </si>
  <si>
    <t>Bildungsausgaben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</si>
</sst>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"/>
  </numFmts>
  <fonts count="8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theme="0"/>
      </right>
      <top style="thin">
        <color indexed="8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4" borderId="3" xfId="0" applyFont="1" applyFill="1" applyBorder="1"/>
    <xf numFmtId="0" fontId="2" fillId="4" borderId="3" xfId="0" applyFont="1" applyFill="1" applyBorder="1"/>
    <xf numFmtId="0" fontId="2" fillId="5" borderId="3" xfId="0" applyFont="1" applyFill="1" applyBorder="1"/>
    <xf numFmtId="0" fontId="3" fillId="5" borderId="3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/>
    <xf numFmtId="14" fontId="5" fillId="0" borderId="0" xfId="0" applyNumberFormat="1" applyFont="1" applyAlignment="1">
      <alignment horizontal="left"/>
    </xf>
    <xf numFmtId="0" fontId="2" fillId="5" borderId="1" xfId="0" applyFont="1" applyFill="1" applyBorder="1"/>
    <xf numFmtId="3" fontId="2" fillId="5" borderId="1" xfId="0" applyNumberFormat="1" applyFont="1" applyFill="1" applyBorder="1"/>
    <xf numFmtId="0" fontId="2" fillId="0" borderId="0" xfId="0" applyFont="1" applyBorder="1"/>
    <xf numFmtId="0" fontId="1" fillId="0" borderId="0" xfId="1" applyFont="1" applyAlignment="1"/>
    <xf numFmtId="0" fontId="1" fillId="2" borderId="11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right"/>
    </xf>
    <xf numFmtId="0" fontId="1" fillId="0" borderId="12" xfId="1" applyFont="1" applyFill="1" applyBorder="1" applyAlignment="1"/>
    <xf numFmtId="3" fontId="2" fillId="5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1" fillId="0" borderId="13" xfId="1" applyFont="1" applyFill="1" applyBorder="1" applyAlignment="1">
      <alignment horizontal="right"/>
    </xf>
    <xf numFmtId="0" fontId="1" fillId="0" borderId="13" xfId="1" applyFont="1" applyFill="1" applyBorder="1" applyAlignment="1"/>
    <xf numFmtId="0" fontId="1" fillId="0" borderId="1" xfId="1" applyFont="1" applyFill="1" applyBorder="1" applyAlignment="1">
      <alignment horizontal="right"/>
    </xf>
    <xf numFmtId="0" fontId="1" fillId="0" borderId="1" xfId="1" applyFont="1" applyFill="1" applyBorder="1" applyAlignment="1"/>
    <xf numFmtId="3" fontId="1" fillId="0" borderId="1" xfId="1" applyNumberFormat="1" applyFont="1" applyFill="1" applyBorder="1" applyAlignment="1">
      <alignment horizontal="right"/>
    </xf>
    <xf numFmtId="3" fontId="1" fillId="0" borderId="1" xfId="1" applyNumberFormat="1" applyFont="1" applyFill="1" applyBorder="1" applyAlignment="1"/>
    <xf numFmtId="0" fontId="1" fillId="0" borderId="1" xfId="1" applyFont="1" applyBorder="1" applyAlignment="1"/>
    <xf numFmtId="0" fontId="1" fillId="2" borderId="14" xfId="1" applyFont="1" applyFill="1" applyBorder="1" applyAlignment="1">
      <alignment horizontal="center"/>
    </xf>
    <xf numFmtId="164" fontId="1" fillId="0" borderId="15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0" xfId="1" applyNumberFormat="1" applyFont="1" applyFill="1" applyBorder="1" applyAlignment="1">
      <alignment horizontal="right"/>
    </xf>
    <xf numFmtId="0" fontId="5" fillId="6" borderId="1" xfId="0" applyFont="1" applyFill="1" applyBorder="1"/>
    <xf numFmtId="3" fontId="5" fillId="6" borderId="1" xfId="0" applyNumberFormat="1" applyFont="1" applyFill="1" applyBorder="1"/>
    <xf numFmtId="3" fontId="5" fillId="6" borderId="1" xfId="0" applyNumberFormat="1" applyFont="1" applyFill="1" applyBorder="1" applyAlignment="1">
      <alignment horizontal="right"/>
    </xf>
    <xf numFmtId="0" fontId="2" fillId="6" borderId="0" xfId="0" applyFont="1" applyFill="1"/>
    <xf numFmtId="0" fontId="5" fillId="6" borderId="17" xfId="0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Border="1"/>
    <xf numFmtId="0" fontId="7" fillId="0" borderId="0" xfId="0" applyFont="1"/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2" fillId="0" borderId="0" xfId="0" applyFont="1" applyFill="1" applyBorder="1"/>
  </cellXfs>
  <cellStyles count="2">
    <cellStyle name="Standard" xfId="0" builtinId="0"/>
    <cellStyle name="Standard_Tabelle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13"/>
  <sheetViews>
    <sheetView showGridLines="0" tabSelected="1" topLeftCell="C1" workbookViewId="0">
      <selection activeCell="C4" sqref="C4"/>
    </sheetView>
  </sheetViews>
  <sheetFormatPr baseColWidth="10" defaultRowHeight="12.75" outlineLevelRow="1" outlineLevelCol="1" x14ac:dyDescent="0.2"/>
  <cols>
    <col min="1" max="1" width="9.42578125" style="1" hidden="1" customWidth="1" outlineLevel="1"/>
    <col min="2" max="2" width="10" style="1" hidden="1" customWidth="1" outlineLevel="1"/>
    <col min="3" max="3" width="33.5703125" style="1" bestFit="1" customWidth="1" collapsed="1"/>
    <col min="4" max="4" width="24.42578125" style="1" hidden="1" customWidth="1" outlineLevel="1"/>
    <col min="5" max="5" width="3.42578125" style="1" hidden="1" customWidth="1" outlineLevel="1"/>
    <col min="6" max="6" width="8.85546875" style="1" bestFit="1" customWidth="1" collapsed="1"/>
    <col min="7" max="7" width="7.7109375" style="1" hidden="1" customWidth="1" outlineLevel="1"/>
    <col min="8" max="8" width="5.42578125" style="1" hidden="1" customWidth="1" outlineLevel="1"/>
    <col min="9" max="9" width="15" style="1" bestFit="1" customWidth="1" collapsed="1"/>
    <col min="10" max="10" width="11.85546875" style="1" hidden="1" customWidth="1" outlineLevel="1"/>
    <col min="11" max="11" width="12.140625" style="1" hidden="1" customWidth="1" outlineLevel="1"/>
    <col min="12" max="12" width="12" style="1" hidden="1" customWidth="1" outlineLevel="1"/>
    <col min="13" max="13" width="17.28515625" style="1" hidden="1" customWidth="1" outlineLevel="1"/>
    <col min="14" max="14" width="11" style="1" customWidth="1" collapsed="1"/>
    <col min="15" max="15" width="11.7109375" style="1" hidden="1" customWidth="1" outlineLevel="1"/>
    <col min="16" max="16" width="11.7109375" style="1" customWidth="1" collapsed="1"/>
    <col min="17" max="17" width="11.7109375" style="1" hidden="1" customWidth="1" outlineLevel="1"/>
    <col min="18" max="18" width="11.7109375" style="1" customWidth="1" collapsed="1"/>
    <col min="19" max="19" width="11.7109375" style="1" hidden="1" customWidth="1" outlineLevel="1"/>
    <col min="20" max="20" width="11.7109375" style="1" customWidth="1" collapsed="1"/>
    <col min="21" max="21" width="11.7109375" style="1" hidden="1" customWidth="1" outlineLevel="1"/>
    <col min="22" max="22" width="11.7109375" style="1" customWidth="1" collapsed="1"/>
    <col min="23" max="23" width="11.7109375" style="1" hidden="1" customWidth="1" outlineLevel="1"/>
    <col min="24" max="24" width="11.7109375" style="1" customWidth="1" collapsed="1"/>
    <col min="25" max="25" width="11.7109375" style="1" hidden="1" customWidth="1" outlineLevel="1"/>
    <col min="26" max="26" width="11.7109375" style="1" customWidth="1" collapsed="1"/>
    <col min="27" max="27" width="11.7109375" style="1" hidden="1" customWidth="1" outlineLevel="1"/>
    <col min="28" max="28" width="12.42578125" style="1" customWidth="1" collapsed="1"/>
    <col min="29" max="29" width="11.7109375" style="1" hidden="1" customWidth="1" outlineLevel="1"/>
    <col min="30" max="30" width="11.7109375" style="1" customWidth="1" collapsed="1"/>
    <col min="31" max="31" width="11.7109375" style="1" hidden="1" customWidth="1" outlineLevel="1"/>
    <col min="32" max="32" width="11.7109375" style="1" customWidth="1" collapsed="1"/>
    <col min="33" max="33" width="11.7109375" style="1" hidden="1" customWidth="1" outlineLevel="1"/>
    <col min="34" max="34" width="11.7109375" style="1" customWidth="1" collapsed="1"/>
    <col min="35" max="35" width="11.7109375" style="1" hidden="1" customWidth="1" outlineLevel="1"/>
    <col min="36" max="36" width="11.7109375" style="1" customWidth="1" collapsed="1"/>
    <col min="37" max="37" width="11.7109375" style="1" hidden="1" customWidth="1" outlineLevel="1"/>
    <col min="38" max="38" width="11.7109375" style="1" customWidth="1" collapsed="1"/>
    <col min="39" max="56" width="11.7109375" style="1" hidden="1" customWidth="1" outlineLevel="1"/>
    <col min="57" max="57" width="11.42578125" style="17" collapsed="1"/>
    <col min="58" max="16384" width="11.42578125" style="17"/>
  </cols>
  <sheetData>
    <row r="1" spans="1:38" ht="23.25" x14ac:dyDescent="0.35">
      <c r="C1" s="2" t="s">
        <v>263</v>
      </c>
    </row>
    <row r="2" spans="1:38" x14ac:dyDescent="0.2">
      <c r="C2" s="1" t="s">
        <v>221</v>
      </c>
    </row>
    <row r="3" spans="1:38" x14ac:dyDescent="0.2">
      <c r="C3" s="14">
        <v>45616</v>
      </c>
    </row>
    <row r="6" spans="1:38" x14ac:dyDescent="0.2">
      <c r="A6" s="15"/>
      <c r="B6" s="15"/>
      <c r="C6" s="15" t="s">
        <v>228</v>
      </c>
      <c r="D6" s="16"/>
      <c r="E6" s="16"/>
      <c r="F6" s="16"/>
      <c r="G6" s="16"/>
      <c r="H6" s="16"/>
      <c r="I6" s="22" t="s">
        <v>233</v>
      </c>
      <c r="J6" s="16"/>
      <c r="K6" s="16"/>
      <c r="L6" s="16"/>
      <c r="M6" s="16"/>
      <c r="N6" s="16">
        <f>SUM(N34:N1048576)</f>
        <v>32084.5</v>
      </c>
      <c r="O6" s="16"/>
      <c r="P6" s="16">
        <f>SUM(O34:O1048576)</f>
        <v>599471770.19000006</v>
      </c>
      <c r="Q6" s="16"/>
      <c r="R6" s="16">
        <f>SUM(Q34:Q1048576)</f>
        <v>614728967.42999971</v>
      </c>
      <c r="S6" s="16"/>
      <c r="T6" s="16">
        <f>SUM(S34:S1048576)</f>
        <v>416698001.71999997</v>
      </c>
      <c r="U6" s="16"/>
      <c r="V6" s="16">
        <f>SUM(U34:U1048576)</f>
        <v>365899264.71999991</v>
      </c>
      <c r="W6" s="16"/>
      <c r="X6" s="16">
        <f>SUM(W34:W1048576)</f>
        <v>14138072.24</v>
      </c>
      <c r="Y6" s="16"/>
      <c r="Z6" s="16">
        <f>SUM(Y34:Y1048576)</f>
        <v>36660664.759999998</v>
      </c>
      <c r="AA6" s="16"/>
      <c r="AB6" s="16">
        <f>SUM(AA34:AA1048576)</f>
        <v>65742933.930000044</v>
      </c>
      <c r="AC6" s="16"/>
      <c r="AD6" s="16">
        <f>SUM(AC34:AC1048576)</f>
        <v>132288031.78</v>
      </c>
      <c r="AE6" s="16"/>
      <c r="AF6" s="16">
        <f>SUM(AE34:AE1048576)</f>
        <v>50620003.520000011</v>
      </c>
      <c r="AG6" s="16"/>
      <c r="AH6" s="16">
        <f>SUM(AG34:AG1048576)</f>
        <v>77337475.900000006</v>
      </c>
      <c r="AI6" s="16"/>
      <c r="AJ6" s="16">
        <f>SUM(AI34:AI1048576)</f>
        <v>4330552.3599999985</v>
      </c>
      <c r="AK6" s="16"/>
      <c r="AL6" s="16">
        <f>SUM(AK34:AK1048576)</f>
        <v>-15257197.239999998</v>
      </c>
    </row>
    <row r="7" spans="1:38" x14ac:dyDescent="0.2">
      <c r="I7" s="23"/>
    </row>
    <row r="8" spans="1:38" x14ac:dyDescent="0.2">
      <c r="A8" s="12"/>
      <c r="B8" s="12"/>
      <c r="C8" s="3" t="s">
        <v>229</v>
      </c>
      <c r="D8" s="13"/>
      <c r="E8" s="13"/>
      <c r="F8" s="13"/>
      <c r="G8" s="13"/>
      <c r="H8" s="13"/>
      <c r="I8" s="24" t="s">
        <v>253</v>
      </c>
      <c r="J8" s="13"/>
      <c r="K8" s="13"/>
      <c r="L8" s="13"/>
      <c r="M8" s="13"/>
      <c r="N8" s="13">
        <f>AVERAGEIF($J$34:$J$1048576,$I8,N$34:N$1048576)</f>
        <v>88.0625</v>
      </c>
      <c r="O8" s="13"/>
      <c r="P8" s="13">
        <f>SUMIF($J$34:$J$1048576,$I8,O$34:O$1048576)/SUMIF($J$34:$J$1048576,$I8,$N$34:$N$1048576)</f>
        <v>14276.517812393928</v>
      </c>
      <c r="Q8" s="13"/>
      <c r="R8" s="13">
        <f>SUMIF($J$34:$J$1048576,$I8,Q$34:Q$1048576)/SUMIF($J$34:$J$1048576,$I8,$N$34:$N$1048576)</f>
        <v>14625.021990966747</v>
      </c>
      <c r="S8" s="13"/>
      <c r="T8" s="13">
        <f>SUMIF($J$34:$J$1048576,$I8,S$34:S$1048576)/SUMIF($J$34:$J$1048576,$I8,$N$34:$N$1048576)</f>
        <v>9987.1489606574287</v>
      </c>
      <c r="U8" s="13"/>
      <c r="V8" s="13">
        <f>SUMIF($J$34:$J$1048576,$I8,U$34:U$1048576)/SUMIF($J$34:$J$1048576,$I8,$N$34:$N$1048576)</f>
        <v>9378.3504464007947</v>
      </c>
      <c r="W8" s="13"/>
      <c r="X8" s="13">
        <f>SUMIF($J$34:$J$1048576,$I8,W$34:W$1048576)/SUMIF($J$34:$J$1048576,$I8,$N$34:$N$1048576)</f>
        <v>176.21219929312704</v>
      </c>
      <c r="Y8" s="13"/>
      <c r="Z8" s="13">
        <f>SUMIF($J$34:$J$1048576,$I8,Y$34:Y$1048576)/SUMIF($J$34:$J$1048576,$I8,$N$34:$N$1048576)</f>
        <v>432.58631496350449</v>
      </c>
      <c r="AA8" s="13"/>
      <c r="AB8" s="13">
        <f>SUMIF($J$34:$J$1048576,$I8,AA$34:AA$1048576)/SUMIF($J$34:$J$1048576,$I8,$N$34:$N$1048576)</f>
        <v>1498.2305332925782</v>
      </c>
      <c r="AC8" s="13"/>
      <c r="AD8" s="13">
        <f>SUMIF($J$34:$J$1048576,$I8,AC$34:AC$1048576)/SUMIF($J$34:$J$1048576,$I8,$N$34:$N$1048576)</f>
        <v>3139.6424970167441</v>
      </c>
      <c r="AE8" s="13"/>
      <c r="AF8" s="13">
        <f>SUMIF($J$34:$J$1048576,$I8,AE$34:AE$1048576)/SUMIF($J$34:$J$1048576,$I8,$N$34:$N$1048576)</f>
        <v>1201.103999277595</v>
      </c>
      <c r="AG8" s="13"/>
      <c r="AH8" s="13">
        <f>SUMIF($J$34:$J$1048576,$I8,AG$34:AG$1048576)/SUMIF($J$34:$J$1048576,$I8,$N$34:$N$1048576)</f>
        <v>1828.4448093218141</v>
      </c>
      <c r="AI8" s="13"/>
      <c r="AJ8" s="13">
        <f>SUMIF($J$34:$J$1048576,$I8,AI$34:AI$1048576)/SUMIF($J$34:$J$1048576,$I8,$N$34:$N$1048576)</f>
        <v>110.09368841733611</v>
      </c>
      <c r="AK8" s="13"/>
      <c r="AL8" s="13">
        <f>SUMIF($J$34:$J$1048576,$I8,AK$34:AK$1048576)/SUMIF($J$34:$J$1048576,$I8,$N$34:$N$1048576)</f>
        <v>-348.50417857282088</v>
      </c>
    </row>
    <row r="9" spans="1:38" x14ac:dyDescent="0.2">
      <c r="A9" s="12"/>
      <c r="B9" s="12"/>
      <c r="C9" s="4"/>
      <c r="D9" s="13"/>
      <c r="E9" s="13"/>
      <c r="F9" s="13"/>
      <c r="G9" s="13"/>
      <c r="H9" s="13"/>
      <c r="I9" s="24" t="s">
        <v>255</v>
      </c>
      <c r="J9" s="13"/>
      <c r="K9" s="13"/>
      <c r="L9" s="13"/>
      <c r="M9" s="13"/>
      <c r="N9" s="13">
        <f>AVERAGEIF($J$34:$J$1048576,$I9,N$34:N$1048576)</f>
        <v>247.40972222222223</v>
      </c>
      <c r="O9" s="13"/>
      <c r="P9" s="13">
        <f>SUMIF($J$34:$J$1048576,$I9,O$34:O$1048576)/SUMIF($J$34:$J$1048576,$I9,$N$34:$N$1048576)</f>
        <v>17893.946711645785</v>
      </c>
      <c r="Q9" s="13"/>
      <c r="R9" s="13">
        <f>SUMIF($J$34:$J$1048576,$I9,Q$34:Q$1048576)/SUMIF($J$34:$J$1048576,$I9,$N$34:$N$1048576)</f>
        <v>18373.918060718184</v>
      </c>
      <c r="S9" s="13"/>
      <c r="T9" s="13">
        <f>SUMIF($J$34:$J$1048576,$I9,S$34:S$1048576)/SUMIF($J$34:$J$1048576,$I9,$N$34:$N$1048576)</f>
        <v>12428.179426721808</v>
      </c>
      <c r="U9" s="13"/>
      <c r="V9" s="13">
        <f>SUMIF($J$34:$J$1048576,$I9,U$34:U$1048576)/SUMIF($J$34:$J$1048576,$I9,$N$34:$N$1048576)</f>
        <v>10834.998960391775</v>
      </c>
      <c r="W9" s="13"/>
      <c r="X9" s="13">
        <f>SUMIF($J$34:$J$1048576,$I9,W$34:W$1048576)/SUMIF($J$34:$J$1048576,$I9,$N$34:$N$1048576)</f>
        <v>425.06221294983732</v>
      </c>
      <c r="Y9" s="13"/>
      <c r="Z9" s="13">
        <f>SUMIF($J$34:$J$1048576,$I9,Y$34:Y$1048576)/SUMIF($J$34:$J$1048576,$I9,$N$34:$N$1048576)</f>
        <v>1168.118253380195</v>
      </c>
      <c r="AA9" s="13"/>
      <c r="AB9" s="13">
        <f>SUMIF($J$34:$J$1048576,$I9,AA$34:AA$1048576)/SUMIF($J$34:$J$1048576,$I9,$N$34:$N$1048576)</f>
        <v>1966.0649193184404</v>
      </c>
      <c r="AC9" s="13"/>
      <c r="AD9" s="13">
        <f>SUMIF($J$34:$J$1048576,$I9,AC$34:AC$1048576)/SUMIF($J$34:$J$1048576,$I9,$N$34:$N$1048576)</f>
        <v>3979.6737146779383</v>
      </c>
      <c r="AE9" s="13"/>
      <c r="AF9" s="13">
        <f>SUMIF($J$34:$J$1048576,$I9,AE$34:AE$1048576)/SUMIF($J$34:$J$1048576,$I9,$N$34:$N$1048576)</f>
        <v>1538.5801496428733</v>
      </c>
      <c r="AG9" s="13"/>
      <c r="AH9" s="13">
        <f>SUMIF($J$34:$J$1048576,$I9,AG$34:AG$1048576)/SUMIF($J$34:$J$1048576,$I9,$N$34:$N$1048576)</f>
        <v>2304.2657698122821</v>
      </c>
      <c r="AI9" s="13"/>
      <c r="AJ9" s="13">
        <f>SUMIF($J$34:$J$1048576,$I9,AI$34:AI$1048576)/SUMIF($J$34:$J$1048576,$I9,$N$34:$N$1048576)</f>
        <v>136.8277952227825</v>
      </c>
      <c r="AK9" s="13"/>
      <c r="AL9" s="13">
        <f>SUMIF($J$34:$J$1048576,$I9,AK$34:AK$1048576)/SUMIF($J$34:$J$1048576,$I9,$N$34:$N$1048576)</f>
        <v>-479.9713490723982</v>
      </c>
    </row>
    <row r="10" spans="1:38" x14ac:dyDescent="0.2">
      <c r="A10" s="12"/>
      <c r="B10" s="12"/>
      <c r="C10" s="4"/>
      <c r="D10" s="13"/>
      <c r="E10" s="13"/>
      <c r="F10" s="13"/>
      <c r="G10" s="13"/>
      <c r="H10" s="13"/>
      <c r="I10" s="24" t="s">
        <v>257</v>
      </c>
      <c r="J10" s="13"/>
      <c r="K10" s="13"/>
      <c r="L10" s="13"/>
      <c r="M10" s="13"/>
      <c r="N10" s="13">
        <f>AVERAGEIF($J$34:$J$1048576,$I10,N$34:N$1048576)</f>
        <v>220.29166666666666</v>
      </c>
      <c r="O10" s="13"/>
      <c r="P10" s="13">
        <f>SUMIF($J$34:$J$1048576,$I10,O$34:O$1048576)/SUMIF($J$34:$J$1048576,$I10,$N$34:$N$1048576)</f>
        <v>23983.064025296513</v>
      </c>
      <c r="Q10" s="13"/>
      <c r="R10" s="13">
        <f>SUMIF($J$34:$J$1048576,$I10,Q$34:Q$1048576)/SUMIF($J$34:$J$1048576,$I10,$N$34:$N$1048576)</f>
        <v>24550.182979846406</v>
      </c>
      <c r="S10" s="13"/>
      <c r="T10" s="13">
        <f>SUMIF($J$34:$J$1048576,$I10,S$34:S$1048576)/SUMIF($J$34:$J$1048576,$I10,$N$34:$N$1048576)</f>
        <v>16642.722339958724</v>
      </c>
      <c r="U10" s="13"/>
      <c r="V10" s="13">
        <f>SUMIF($J$34:$J$1048576,$I10,U$34:U$1048576)/SUMIF($J$34:$J$1048576,$I10,$N$34:$N$1048576)</f>
        <v>14302.57609654585</v>
      </c>
      <c r="W10" s="13"/>
      <c r="X10" s="13">
        <f>SUMIF($J$34:$J$1048576,$I10,W$34:W$1048576)/SUMIF($J$34:$J$1048576,$I10,$N$34:$N$1048576)</f>
        <v>687.08821133598133</v>
      </c>
      <c r="Y10" s="13"/>
      <c r="Z10" s="13">
        <f>SUMIF($J$34:$J$1048576,$I10,Y$34:Y$1048576)/SUMIF($J$34:$J$1048576,$I10,$N$34:$N$1048576)</f>
        <v>1653.0580320768922</v>
      </c>
      <c r="AA10" s="13"/>
      <c r="AB10" s="13">
        <f>SUMIF($J$34:$J$1048576,$I10,AA$34:AA$1048576)/SUMIF($J$34:$J$1048576,$I10,$N$34:$N$1048576)</f>
        <v>2675.8597558009392</v>
      </c>
      <c r="AC10" s="13"/>
      <c r="AD10" s="13">
        <f>SUMIF($J$34:$J$1048576,$I10,AC$34:AC$1048576)/SUMIF($J$34:$J$1048576,$I10,$N$34:$N$1048576)</f>
        <v>5231.600884086738</v>
      </c>
      <c r="AE10" s="13"/>
      <c r="AF10" s="13">
        <f>SUMIF($J$34:$J$1048576,$I10,AE$34:AE$1048576)/SUMIF($J$34:$J$1048576,$I10,$N$34:$N$1048576)</f>
        <v>1966.6989618456714</v>
      </c>
      <c r="AG10" s="13"/>
      <c r="AH10" s="13">
        <f>SUMIF($J$34:$J$1048576,$I10,AG$34:AG$1048576)/SUMIF($J$34:$J$1048576,$I10,$N$34:$N$1048576)</f>
        <v>3114.2025466167252</v>
      </c>
      <c r="AI10" s="13"/>
      <c r="AJ10" s="13">
        <f>SUMIF($J$34:$J$1048576,$I10,AI$34:AI$1048576)/SUMIF($J$34:$J$1048576,$I10,$N$34:$N$1048576)</f>
        <v>150.69937562434205</v>
      </c>
      <c r="AK10" s="13"/>
      <c r="AL10" s="13">
        <f>SUMIF($J$34:$J$1048576,$I10,AK$34:AK$1048576)/SUMIF($J$34:$J$1048576,$I10,$N$34:$N$1048576)</f>
        <v>-567.11895454988553</v>
      </c>
    </row>
    <row r="11" spans="1:38" x14ac:dyDescent="0.2">
      <c r="A11" s="12"/>
      <c r="B11" s="12"/>
      <c r="C11" s="5"/>
      <c r="D11" s="13"/>
      <c r="E11" s="13"/>
      <c r="F11" s="13"/>
      <c r="G11" s="13"/>
      <c r="H11" s="13"/>
      <c r="I11" s="24" t="s">
        <v>230</v>
      </c>
      <c r="J11" s="13"/>
      <c r="K11" s="13"/>
      <c r="L11" s="13"/>
      <c r="M11" s="13"/>
      <c r="N11" s="13">
        <f>AVERAGE(N$34:N$1048576)</f>
        <v>178.24722222222223</v>
      </c>
      <c r="O11" s="13"/>
      <c r="P11" s="13">
        <f>SUM(O34:O1048576)/SUM($N$34:$N$1048576)</f>
        <v>18684.154971715318</v>
      </c>
      <c r="Q11" s="13"/>
      <c r="R11" s="13">
        <f>SUM(Q34:Q1048576)/SUM($N$34:$N$1048576)</f>
        <v>19159.686684536136</v>
      </c>
      <c r="S11" s="13"/>
      <c r="T11" s="13">
        <f>SUM(S34:S1048576)/SUM($N$34:$N$1048576)</f>
        <v>12987.51739064034</v>
      </c>
      <c r="U11" s="13"/>
      <c r="V11" s="13">
        <f>SUM(U34:U1048576)/SUM($N$34:$N$1048576)</f>
        <v>11404.237707304148</v>
      </c>
      <c r="W11" s="13"/>
      <c r="X11" s="13">
        <f>SUM(W34:W1048576)/SUM($N$34:$N$1048576)</f>
        <v>440.65116302264335</v>
      </c>
      <c r="Y11" s="13"/>
      <c r="Z11" s="13">
        <f>SUM(Y34:Y1048576)/SUM($N$34:$N$1048576)</f>
        <v>1142.6285203135469</v>
      </c>
      <c r="AA11" s="13"/>
      <c r="AB11" s="13">
        <f>SUM(AA34:AA1048576)/SUM($N$34:$N$1048576)</f>
        <v>2049.0558970842631</v>
      </c>
      <c r="AC11" s="13"/>
      <c r="AD11" s="13">
        <f>SUM(AC34:AC1048576)/SUM($N$34:$N$1048576)</f>
        <v>4123.1133968115446</v>
      </c>
      <c r="AE11" s="13"/>
      <c r="AF11" s="13">
        <f>SUM(AE34:AE1048576)/SUM($N$34:$N$1048576)</f>
        <v>1577.7089722451653</v>
      </c>
      <c r="AG11" s="13"/>
      <c r="AH11" s="13">
        <f>SUM(AG34:AG1048576)/SUM($N$34:$N$1048576)</f>
        <v>2410.4310773114744</v>
      </c>
      <c r="AI11" s="13"/>
      <c r="AJ11" s="13">
        <f>SUM(AI34:AI1048576)/SUM($N$34:$N$1048576)</f>
        <v>134.97334725490498</v>
      </c>
      <c r="AK11" s="13"/>
      <c r="AL11" s="13">
        <f>SUM(AK34:AK1048576)/SUM($N$34:$N$1048576)</f>
        <v>-475.53171282083241</v>
      </c>
    </row>
    <row r="12" spans="1:38" x14ac:dyDescent="0.2">
      <c r="I12" s="23"/>
    </row>
    <row r="13" spans="1:38" x14ac:dyDescent="0.2">
      <c r="A13" s="12"/>
      <c r="B13" s="12"/>
      <c r="C13" s="3" t="s">
        <v>231</v>
      </c>
      <c r="D13" s="13"/>
      <c r="E13" s="13"/>
      <c r="F13" s="13"/>
      <c r="G13" s="13"/>
      <c r="H13" s="13"/>
      <c r="I13" s="24" t="s">
        <v>253</v>
      </c>
      <c r="J13" s="13"/>
      <c r="K13" s="13"/>
      <c r="L13" s="13"/>
      <c r="M13" s="13"/>
      <c r="N13" s="13">
        <f t="array" ref="N13">MAX(IF(($J$34:$J$1048576=$I13),N$34:N$1048576))</f>
        <v>513</v>
      </c>
      <c r="O13" s="13"/>
      <c r="P13" s="13">
        <f t="array" ref="P13">MAX(IF(($J$34:$J$1048576=$I13),P$34:P$1048576))</f>
        <v>19867.60857503126</v>
      </c>
      <c r="Q13" s="13"/>
      <c r="R13" s="13">
        <f t="array" ref="R13">MAX(IF(($J$34:$J$1048576=$I13),R$34:R$1048576))</f>
        <v>20344.068491109952</v>
      </c>
      <c r="S13" s="13"/>
      <c r="T13" s="13">
        <f t="array" ref="T13">MAX(IF(($J$34:$J$1048576=$I13),T$34:T$1048576))</f>
        <v>14235.026557498415</v>
      </c>
      <c r="U13" s="13"/>
      <c r="V13" s="13">
        <f t="array" ref="V13">MAX(IF(($J$34:$J$1048576=$I13),V$34:V$1048576))</f>
        <v>12909.526749076113</v>
      </c>
      <c r="W13" s="13"/>
      <c r="X13" s="13">
        <f t="array" ref="X13">MAX(IF(($J$34:$J$1048576=$I13),X$34:X$1048576))</f>
        <v>430.03029038112521</v>
      </c>
      <c r="Y13" s="13"/>
      <c r="Z13" s="13">
        <f t="array" ref="Z13">MAX(IF(($J$34:$J$1048576=$I13),Z$34:Z$1048576))</f>
        <v>1875.2299718923302</v>
      </c>
      <c r="AA13" s="13"/>
      <c r="AB13" s="13">
        <f t="array" ref="AB13">MAX(IF(($J$34:$J$1048576=$I13),AB$34:AB$1048576))</f>
        <v>2814.2487383963403</v>
      </c>
      <c r="AC13" s="13"/>
      <c r="AD13" s="13">
        <f t="array" ref="AD13">MAX(IF(($J$34:$J$1048576=$I13),AD$34:AD$1048576))</f>
        <v>6111.3783434755514</v>
      </c>
      <c r="AE13" s="13"/>
      <c r="AF13" s="13">
        <f t="array" ref="AF13">MAX(IF(($J$34:$J$1048576=$I13),AF$34:AF$1048576))</f>
        <v>2813.9494571027121</v>
      </c>
      <c r="AG13" s="13"/>
      <c r="AH13" s="13">
        <f t="array" ref="AH13">MAX(IF(($J$34:$J$1048576=$I13),AH$34:AH$1048576))</f>
        <v>4994.6710394193597</v>
      </c>
      <c r="AI13" s="13"/>
      <c r="AJ13" s="13">
        <f t="array" ref="AJ13">MAX(IF(($J$34:$J$1048576=$I13),AJ$34:AJ$1048576))</f>
        <v>320.90389630728578</v>
      </c>
      <c r="AK13" s="13"/>
      <c r="AL13" s="13">
        <f t="array" ref="AL13">MAX(IF(($J$34:$J$1048576=$I13),AL$34:AL$1048576))</f>
        <v>2520.8975022126019</v>
      </c>
    </row>
    <row r="14" spans="1:38" x14ac:dyDescent="0.2">
      <c r="A14" s="12"/>
      <c r="B14" s="12"/>
      <c r="C14" s="4"/>
      <c r="D14" s="13"/>
      <c r="E14" s="13"/>
      <c r="F14" s="13"/>
      <c r="G14" s="13"/>
      <c r="H14" s="13"/>
      <c r="I14" s="24" t="s">
        <v>255</v>
      </c>
      <c r="J14" s="13"/>
      <c r="K14" s="13"/>
      <c r="L14" s="13"/>
      <c r="M14" s="13"/>
      <c r="N14" s="13">
        <f t="array" ref="N14">MAX(IF(($J$34:$J$1048576=$I14),N$34:N$1048576))</f>
        <v>1498.5</v>
      </c>
      <c r="O14" s="13"/>
      <c r="P14" s="13">
        <f t="array" ref="P14">MAX(IF(($J$34:$J$1048576=$I14),P$34:P$1048576))</f>
        <v>24926.065275864672</v>
      </c>
      <c r="Q14" s="13"/>
      <c r="R14" s="13">
        <f t="array" ref="R14">MAX(IF(($J$34:$J$1048576=$I14),R$34:R$1048576))</f>
        <v>26405.256489928965</v>
      </c>
      <c r="S14" s="13"/>
      <c r="T14" s="13">
        <f t="array" ref="T14">MAX(IF(($J$34:$J$1048576=$I14),T$34:T$1048576))</f>
        <v>17379.251209273192</v>
      </c>
      <c r="U14" s="13"/>
      <c r="V14" s="13">
        <f t="array" ref="V14">MAX(IF(($J$34:$J$1048576=$I14),V$34:V$1048576))</f>
        <v>14722.589486497056</v>
      </c>
      <c r="W14" s="13"/>
      <c r="X14" s="13">
        <f t="array" ref="X14">MAX(IF(($J$34:$J$1048576=$I14),X$34:X$1048576))</f>
        <v>683.93165048543688</v>
      </c>
      <c r="Y14" s="13"/>
      <c r="Z14" s="13">
        <f t="array" ref="Z14">MAX(IF(($J$34:$J$1048576=$I14),Z$34:Z$1048576))</f>
        <v>3858.298073716101</v>
      </c>
      <c r="AA14" s="13"/>
      <c r="AB14" s="13">
        <f t="array" ref="AB14">MAX(IF(($J$34:$J$1048576=$I14),AB$34:AB$1048576))</f>
        <v>3874.0748980784438</v>
      </c>
      <c r="AC14" s="13"/>
      <c r="AD14" s="13">
        <f t="array" ref="AD14">MAX(IF(($J$34:$J$1048576=$I14),AD$34:AD$1048576))</f>
        <v>8715.966454530002</v>
      </c>
      <c r="AE14" s="13"/>
      <c r="AF14" s="13">
        <f t="array" ref="AF14">MAX(IF(($J$34:$J$1048576=$I14),AF$34:AF$1048576))</f>
        <v>3789.7696058972701</v>
      </c>
      <c r="AG14" s="13"/>
      <c r="AH14" s="13">
        <f t="array" ref="AH14">MAX(IF(($J$34:$J$1048576=$I14),AH$34:AH$1048576))</f>
        <v>7123.333360217739</v>
      </c>
      <c r="AI14" s="13"/>
      <c r="AJ14" s="13">
        <f t="array" ref="AJ14">MAX(IF(($J$34:$J$1048576=$I14),AJ$34:AJ$1048576))</f>
        <v>443.94736513102833</v>
      </c>
      <c r="AK14" s="13"/>
      <c r="AL14" s="13">
        <f t="array" ref="AL14">MAX(IF(($J$34:$J$1048576=$I14),AL$34:AL$1048576))</f>
        <v>2707.7604280046276</v>
      </c>
    </row>
    <row r="15" spans="1:38" x14ac:dyDescent="0.2">
      <c r="A15" s="12"/>
      <c r="B15" s="12"/>
      <c r="C15" s="5"/>
      <c r="D15" s="13"/>
      <c r="E15" s="13"/>
      <c r="F15" s="13"/>
      <c r="G15" s="13"/>
      <c r="H15" s="13"/>
      <c r="I15" s="24" t="s">
        <v>257</v>
      </c>
      <c r="J15" s="13"/>
      <c r="K15" s="13"/>
      <c r="L15" s="13"/>
      <c r="M15" s="13"/>
      <c r="N15" s="13">
        <f t="array" ref="N15">MAX(IF(($J$34:$J$1048576=$I15),N$34:N$1048576))</f>
        <v>931.5</v>
      </c>
      <c r="O15" s="13"/>
      <c r="P15" s="13">
        <f t="array" ref="P15">MAX(IF(($J$34:$J$1048576=$I15),P$34:P$1048576))</f>
        <v>31239.449049773757</v>
      </c>
      <c r="Q15" s="13"/>
      <c r="R15" s="13">
        <f t="array" ref="R15">MAX(IF(($J$34:$J$1048576=$I15),R$34:R$1048576))</f>
        <v>37373.335631862472</v>
      </c>
      <c r="S15" s="13"/>
      <c r="T15" s="13">
        <f t="array" ref="T15">MAX(IF(($J$34:$J$1048576=$I15),T$34:T$1048576))</f>
        <v>28085.582957206079</v>
      </c>
      <c r="U15" s="13"/>
      <c r="V15" s="13">
        <f t="array" ref="V15">MAX(IF(($J$34:$J$1048576=$I15),V$34:V$1048576))</f>
        <v>27040.3</v>
      </c>
      <c r="W15" s="13"/>
      <c r="X15" s="13">
        <f t="array" ref="X15">MAX(IF(($J$34:$J$1048576=$I15),X$34:X$1048576))</f>
        <v>1332.1413418530349</v>
      </c>
      <c r="Y15" s="13"/>
      <c r="Z15" s="13">
        <f t="array" ref="Z15">MAX(IF(($J$34:$J$1048576=$I15),Z$34:Z$1048576))</f>
        <v>2642.7893212669683</v>
      </c>
      <c r="AA15" s="13"/>
      <c r="AB15" s="13">
        <f t="array" ref="AB15">MAX(IF(($J$34:$J$1048576=$I15),AB$34:AB$1048576))</f>
        <v>4456.58</v>
      </c>
      <c r="AC15" s="13"/>
      <c r="AD15" s="13">
        <f t="array" ref="AD15">MAX(IF(($J$34:$J$1048576=$I15),AD$34:AD$1048576))</f>
        <v>7520.1740454002911</v>
      </c>
      <c r="AE15" s="13"/>
      <c r="AF15" s="13">
        <f t="array" ref="AF15">MAX(IF(($J$34:$J$1048576=$I15),AF$34:AF$1048576))</f>
        <v>3744.84375</v>
      </c>
      <c r="AG15" s="13"/>
      <c r="AH15" s="13">
        <f t="array" ref="AH15">MAX(IF(($J$34:$J$1048576=$I15),AH$34:AH$1048576))</f>
        <v>4538.4104498114375</v>
      </c>
      <c r="AI15" s="13"/>
      <c r="AJ15" s="13">
        <f t="array" ref="AJ15">MAX(IF(($J$34:$J$1048576=$I15),AJ$34:AJ$1048576))</f>
        <v>550.2784348829332</v>
      </c>
      <c r="AK15" s="13"/>
      <c r="AL15" s="13">
        <f t="array" ref="AL15">MAX(IF(($J$34:$J$1048576=$I15),AL$34:AL$1048576))</f>
        <v>1823.3408070866139</v>
      </c>
    </row>
    <row r="16" spans="1:38" x14ac:dyDescent="0.2">
      <c r="I16" s="23"/>
    </row>
    <row r="17" spans="1:56" x14ac:dyDescent="0.2">
      <c r="A17" s="12"/>
      <c r="B17" s="12"/>
      <c r="C17" s="3" t="s">
        <v>232</v>
      </c>
      <c r="D17" s="13"/>
      <c r="E17" s="13"/>
      <c r="F17" s="13"/>
      <c r="G17" s="13"/>
      <c r="H17" s="13"/>
      <c r="I17" s="24" t="s">
        <v>253</v>
      </c>
      <c r="J17" s="13"/>
      <c r="K17" s="13"/>
      <c r="L17" s="13"/>
      <c r="M17" s="13"/>
      <c r="N17" s="13">
        <f t="array" ref="N17">MIN(IF(($J$34:$J$1048576=$I17),N$34:N$1048576))</f>
        <v>10</v>
      </c>
      <c r="O17" s="13"/>
      <c r="P17" s="13">
        <f t="array" ref="P17">MIN(IF(($J$34:$J$1048576=$I17),P$34:P$1048576))</f>
        <v>6379.8450018472404</v>
      </c>
      <c r="Q17" s="13"/>
      <c r="R17" s="13">
        <f t="array" ref="R17">MIN(IF(($J$34:$J$1048576=$I17),R$34:R$1048576))</f>
        <v>8551.6818845160051</v>
      </c>
      <c r="S17" s="13"/>
      <c r="T17" s="13">
        <f t="array" ref="T17">MIN(IF(($J$34:$J$1048576=$I17),T$34:T$1048576))</f>
        <v>5705.1948921753865</v>
      </c>
      <c r="U17" s="13"/>
      <c r="V17" s="13">
        <f t="array" ref="V17">MIN(IF(($J$34:$J$1048576=$I17),V$34:V$1048576))</f>
        <v>5506.6413400673309</v>
      </c>
      <c r="W17" s="13"/>
      <c r="X17" s="13">
        <f t="array" ref="X17">MIN(IF(($J$34:$J$1048576=$I17),X$34:X$1048576))</f>
        <v>25.067123287671212</v>
      </c>
      <c r="Y17" s="13"/>
      <c r="Z17" s="13">
        <f t="array" ref="Z17">MIN(IF(($J$34:$J$1048576=$I17),Z$34:Z$1048576))</f>
        <v>-97.305772333845979</v>
      </c>
      <c r="AA17" s="13"/>
      <c r="AB17" s="13">
        <f t="array" ref="AB17">MIN(IF(($J$34:$J$1048576=$I17),AB$34:AB$1048576))</f>
        <v>999.17602828853137</v>
      </c>
      <c r="AC17" s="13"/>
      <c r="AD17" s="13">
        <f t="array" ref="AD17">MIN(IF(($J$34:$J$1048576=$I17),AD$34:AD$1048576))</f>
        <v>1287.1190474128896</v>
      </c>
      <c r="AE17" s="13"/>
      <c r="AF17" s="13">
        <f t="array" ref="AF17">MIN(IF(($J$34:$J$1048576=$I17),AF$34:AF$1048576))</f>
        <v>0</v>
      </c>
      <c r="AG17" s="13"/>
      <c r="AH17" s="13">
        <f t="array" ref="AH17">MIN(IF(($J$34:$J$1048576=$I17),AH$34:AH$1048576))</f>
        <v>751.805700083082</v>
      </c>
      <c r="AI17" s="13"/>
      <c r="AJ17" s="13">
        <f t="array" ref="AJ17">MIN(IF(($J$34:$J$1048576=$I17),AJ$34:AJ$1048576))</f>
        <v>0</v>
      </c>
      <c r="AK17" s="13"/>
      <c r="AL17" s="13">
        <f t="array" ref="AL17">MIN(IF(($J$34:$J$1048576=$I17),AL$34:AL$1048576))</f>
        <v>-6621.5062114508801</v>
      </c>
    </row>
    <row r="18" spans="1:56" x14ac:dyDescent="0.2">
      <c r="A18" s="12"/>
      <c r="B18" s="12"/>
      <c r="C18" s="4"/>
      <c r="D18" s="13"/>
      <c r="E18" s="13"/>
      <c r="F18" s="13"/>
      <c r="G18" s="13"/>
      <c r="H18" s="13"/>
      <c r="I18" s="24" t="s">
        <v>255</v>
      </c>
      <c r="J18" s="13"/>
      <c r="K18" s="13"/>
      <c r="L18" s="13"/>
      <c r="M18" s="13"/>
      <c r="N18" s="13">
        <f t="array" ref="N18">MIN(IF(($J$34:$J$1048576=$I18),N$34:N$1048576))</f>
        <v>36.5</v>
      </c>
      <c r="O18" s="13"/>
      <c r="P18" s="13">
        <f t="array" ref="P18">MIN(IF(($J$34:$J$1048576=$I18),P$34:P$1048576))</f>
        <v>9230.5931193701872</v>
      </c>
      <c r="Q18" s="13"/>
      <c r="R18" s="13">
        <f t="array" ref="R18">MIN(IF(($J$34:$J$1048576=$I18),R$34:R$1048576))</f>
        <v>15569.814997716052</v>
      </c>
      <c r="S18" s="13"/>
      <c r="T18" s="13">
        <f t="array" ref="T18">MIN(IF(($J$34:$J$1048576=$I18),T$34:T$1048576))</f>
        <v>10414.469224760165</v>
      </c>
      <c r="U18" s="13"/>
      <c r="V18" s="13">
        <f t="array" ref="V18">MIN(IF(($J$34:$J$1048576=$I18),V$34:V$1048576))</f>
        <v>8703.6625809464549</v>
      </c>
      <c r="W18" s="13"/>
      <c r="X18" s="13">
        <f t="array" ref="X18">MIN(IF(($J$34:$J$1048576=$I18),X$34:X$1048576))</f>
        <v>99.056419676214205</v>
      </c>
      <c r="Y18" s="13"/>
      <c r="Z18" s="13">
        <f t="array" ref="Z18">MIN(IF(($J$34:$J$1048576=$I18),Z$34:Z$1048576))</f>
        <v>548.86069537221942</v>
      </c>
      <c r="AA18" s="13"/>
      <c r="AB18" s="13">
        <f t="array" ref="AB18">MIN(IF(($J$34:$J$1048576=$I18),AB$34:AB$1048576))</f>
        <v>1502.0497762947689</v>
      </c>
      <c r="AC18" s="13"/>
      <c r="AD18" s="13">
        <f t="array" ref="AD18">MIN(IF(($J$34:$J$1048576=$I18),AD$34:AD$1048576))</f>
        <v>2162.6962663110753</v>
      </c>
      <c r="AE18" s="13"/>
      <c r="AF18" s="13">
        <f t="array" ref="AF18">MIN(IF(($J$34:$J$1048576=$I18),AF$34:AF$1048576))</f>
        <v>0</v>
      </c>
      <c r="AG18" s="13"/>
      <c r="AH18" s="13">
        <f t="array" ref="AH18">MIN(IF(($J$34:$J$1048576=$I18),AH$34:AH$1048576))</f>
        <v>1059.3971005201158</v>
      </c>
      <c r="AI18" s="13"/>
      <c r="AJ18" s="13">
        <f t="array" ref="AJ18">MIN(IF(($J$34:$J$1048576=$I18),AJ$34:AJ$1048576))</f>
        <v>0</v>
      </c>
      <c r="AK18" s="13"/>
      <c r="AL18" s="13">
        <f t="array" ref="AL18">MIN(IF(($J$34:$J$1048576=$I18),AL$34:AL$1048576))</f>
        <v>-9580.2373972390305</v>
      </c>
    </row>
    <row r="19" spans="1:56" x14ac:dyDescent="0.2">
      <c r="A19" s="12"/>
      <c r="B19" s="12"/>
      <c r="C19" s="5"/>
      <c r="D19" s="13"/>
      <c r="E19" s="13"/>
      <c r="F19" s="13"/>
      <c r="G19" s="13"/>
      <c r="H19" s="13"/>
      <c r="I19" s="24" t="s">
        <v>257</v>
      </c>
      <c r="J19" s="13"/>
      <c r="K19" s="13"/>
      <c r="L19" s="13"/>
      <c r="M19" s="13"/>
      <c r="N19" s="13">
        <f t="array" ref="N19">MIN(IF(($J$34:$J$1048576=$I19),N$34:N$1048576))</f>
        <v>21.5</v>
      </c>
      <c r="O19" s="13"/>
      <c r="P19" s="13">
        <f t="array" ref="P19">MIN(IF(($J$34:$J$1048576=$I19),P$34:P$1048576))</f>
        <v>20630.52010076966</v>
      </c>
      <c r="Q19" s="13"/>
      <c r="R19" s="13">
        <f t="array" ref="R19">MIN(IF(($J$34:$J$1048576=$I19),R$34:R$1048576))</f>
        <v>21206.709171346432</v>
      </c>
      <c r="S19" s="13"/>
      <c r="T19" s="13">
        <f t="array" ref="T19">MIN(IF(($J$34:$J$1048576=$I19),T$34:T$1048576))</f>
        <v>14636.705217391305</v>
      </c>
      <c r="U19" s="13"/>
      <c r="V19" s="13">
        <f t="array" ref="V19">MIN(IF(($J$34:$J$1048576=$I19),V$34:V$1048576))</f>
        <v>12290.818907163508</v>
      </c>
      <c r="W19" s="13"/>
      <c r="X19" s="13">
        <f t="array" ref="X19">MIN(IF(($J$34:$J$1048576=$I19),X$34:X$1048576))</f>
        <v>0</v>
      </c>
      <c r="Y19" s="13"/>
      <c r="Z19" s="13">
        <f t="array" ref="Z19">MIN(IF(($J$34:$J$1048576=$I19),Z$34:Z$1048576))</f>
        <v>790.86461077976833</v>
      </c>
      <c r="AA19" s="13"/>
      <c r="AB19" s="13">
        <f t="array" ref="AB19">MIN(IF(($J$34:$J$1048576=$I19),AB$34:AB$1048576))</f>
        <v>2151.0530933139853</v>
      </c>
      <c r="AC19" s="13"/>
      <c r="AD19" s="13">
        <f t="array" ref="AD19">MIN(IF(($J$34:$J$1048576=$I19),AD$34:AD$1048576))</f>
        <v>3231.8804011272746</v>
      </c>
      <c r="AE19" s="13"/>
      <c r="AF19" s="13">
        <f t="array" ref="AF19">MIN(IF(($J$34:$J$1048576=$I19),AF$34:AF$1048576))</f>
        <v>0</v>
      </c>
      <c r="AG19" s="13"/>
      <c r="AH19" s="13">
        <f t="array" ref="AH19">MIN(IF(($J$34:$J$1048576=$I19),AH$34:AH$1048576))</f>
        <v>2249.9952593815801</v>
      </c>
      <c r="AI19" s="13"/>
      <c r="AJ19" s="13">
        <f t="array" ref="AJ19">MIN(IF(($J$34:$J$1048576=$I19),AJ$34:AJ$1048576))</f>
        <v>0</v>
      </c>
      <c r="AK19" s="13"/>
      <c r="AL19" s="13">
        <f t="array" ref="AL19">MIN(IF(($J$34:$J$1048576=$I19),AL$34:AL$1048576))</f>
        <v>-6222.8155179671076</v>
      </c>
    </row>
    <row r="20" spans="1:56" x14ac:dyDescent="0.2">
      <c r="I20" s="23"/>
    </row>
    <row r="21" spans="1:56" s="43" customFormat="1" ht="11.25" x14ac:dyDescent="0.2">
      <c r="A21" s="41"/>
      <c r="B21" s="41"/>
      <c r="C21" s="44" t="s">
        <v>259</v>
      </c>
      <c r="D21" s="41"/>
      <c r="E21" s="41"/>
      <c r="F21" s="41"/>
      <c r="G21" s="41"/>
      <c r="H21" s="41"/>
      <c r="I21" s="42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</row>
    <row r="22" spans="1:56" s="51" customFormat="1" x14ac:dyDescent="0.2">
      <c r="A22" s="36"/>
      <c r="B22" s="36"/>
      <c r="C22" s="36" t="s">
        <v>260</v>
      </c>
      <c r="D22" s="37"/>
      <c r="E22" s="37"/>
      <c r="F22" s="37"/>
      <c r="G22" s="37"/>
      <c r="H22" s="37"/>
      <c r="I22" s="40" t="str">
        <f>"Anzahl "&amp;SUBTOTAL(3,C34:C1048576)&amp;" von "&amp;COUNTA(C34:C1048576)</f>
        <v>Anzahl 180 von 180</v>
      </c>
      <c r="J22" s="37"/>
      <c r="K22" s="37"/>
      <c r="L22" s="37"/>
      <c r="M22" s="37"/>
      <c r="N22" s="37">
        <f>SUBTOTAL(9,N34:N1048576)</f>
        <v>32084.5</v>
      </c>
      <c r="O22" s="37"/>
      <c r="P22" s="37">
        <f>SUBTOTAL(9,O34:O1048576)</f>
        <v>599471770.19000006</v>
      </c>
      <c r="Q22" s="37"/>
      <c r="R22" s="37">
        <f>SUBTOTAL(9,Q34:Q1048576)</f>
        <v>614728967.42999971</v>
      </c>
      <c r="S22" s="37"/>
      <c r="T22" s="37">
        <f>SUBTOTAL(9,S34:S1048576)</f>
        <v>416698001.71999997</v>
      </c>
      <c r="U22" s="37"/>
      <c r="V22" s="37">
        <f>SUBTOTAL(9,U34:U1048576)</f>
        <v>365899264.71999991</v>
      </c>
      <c r="W22" s="37"/>
      <c r="X22" s="37">
        <f>SUBTOTAL(9,W34:W1048576)</f>
        <v>14138072.24</v>
      </c>
      <c r="Y22" s="37"/>
      <c r="Z22" s="37">
        <f>SUBTOTAL(9,Y34:Y1048576)</f>
        <v>36660664.759999998</v>
      </c>
      <c r="AA22" s="37"/>
      <c r="AB22" s="37">
        <f>SUBTOTAL(9,AA34:AA1048576)</f>
        <v>65742933.930000044</v>
      </c>
      <c r="AC22" s="37"/>
      <c r="AD22" s="37">
        <f>SUBTOTAL(9,AC34:AC1048576)</f>
        <v>132288031.78</v>
      </c>
      <c r="AE22" s="37"/>
      <c r="AF22" s="37">
        <f>SUBTOTAL(9,AE34:AE1048576)</f>
        <v>50620003.520000011</v>
      </c>
      <c r="AG22" s="37"/>
      <c r="AH22" s="37">
        <f>SUBTOTAL(9,AG34:AG1048576)</f>
        <v>77337475.900000006</v>
      </c>
      <c r="AI22" s="37"/>
      <c r="AJ22" s="37">
        <f>SUBTOTAL(9,AI34:AI1048576)</f>
        <v>4330552.3599999985</v>
      </c>
      <c r="AK22" s="37"/>
      <c r="AL22" s="37">
        <f>SUBTOTAL(9,AK34:AK1048576)</f>
        <v>-15257197.239999998</v>
      </c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</row>
    <row r="23" spans="1:56" s="51" customFormat="1" x14ac:dyDescent="0.2">
      <c r="A23" s="36"/>
      <c r="B23" s="36"/>
      <c r="C23" s="36" t="s">
        <v>261</v>
      </c>
      <c r="D23" s="37"/>
      <c r="E23" s="37"/>
      <c r="F23" s="37"/>
      <c r="G23" s="37"/>
      <c r="H23" s="37"/>
      <c r="I23" s="38"/>
      <c r="J23" s="37"/>
      <c r="K23" s="37"/>
      <c r="L23" s="37"/>
      <c r="M23" s="37"/>
      <c r="N23" s="37">
        <f>SUBTOTAL(1,N34:N1048576)</f>
        <v>178.24722222222223</v>
      </c>
      <c r="O23" s="37"/>
      <c r="P23" s="37">
        <f>SUBTOTAL(9,O34:O1048576)/SUBTOTAL(9,$N$34:$N$1048576)</f>
        <v>18684.154971715318</v>
      </c>
      <c r="Q23" s="37"/>
      <c r="R23" s="37">
        <f>SUBTOTAL(9,Q34:Q1048576)/SUBTOTAL(9,$N$34:$N$1048576)</f>
        <v>19159.686684536136</v>
      </c>
      <c r="S23" s="37"/>
      <c r="T23" s="37">
        <f>SUBTOTAL(9,S34:S1048576)/SUBTOTAL(9,$N$34:$N$1048576)</f>
        <v>12987.51739064034</v>
      </c>
      <c r="U23" s="37"/>
      <c r="V23" s="37">
        <f>SUBTOTAL(9,U34:U1048576)/SUBTOTAL(9,$N$34:$N$1048576)</f>
        <v>11404.237707304148</v>
      </c>
      <c r="W23" s="37"/>
      <c r="X23" s="37">
        <f>SUBTOTAL(9,W34:W1048576)/SUBTOTAL(9,$N$34:$N$1048576)</f>
        <v>440.65116302264335</v>
      </c>
      <c r="Y23" s="37"/>
      <c r="Z23" s="37">
        <f>SUBTOTAL(9,Y34:Y1048576)/SUBTOTAL(9,$N$34:$N$1048576)</f>
        <v>1142.6285203135469</v>
      </c>
      <c r="AA23" s="37"/>
      <c r="AB23" s="37">
        <f>SUBTOTAL(9,AA34:AA1048576)/SUBTOTAL(9,$N$34:$N$1048576)</f>
        <v>2049.0558970842631</v>
      </c>
      <c r="AC23" s="37"/>
      <c r="AD23" s="37">
        <f>SUBTOTAL(9,AC34:AC1048576)/SUBTOTAL(9,$N$34:$N$1048576)</f>
        <v>4123.1133968115446</v>
      </c>
      <c r="AE23" s="37"/>
      <c r="AF23" s="37">
        <f>SUBTOTAL(9,AE34:AE1048576)/SUBTOTAL(9,$N$34:$N$1048576)</f>
        <v>1577.7089722451653</v>
      </c>
      <c r="AG23" s="37"/>
      <c r="AH23" s="37">
        <f>SUBTOTAL(9,AG34:AG1048576)/SUBTOTAL(9,$N$34:$N$1048576)</f>
        <v>2410.4310773114744</v>
      </c>
      <c r="AI23" s="37"/>
      <c r="AJ23" s="37">
        <f>SUBTOTAL(9,AI34:AI1048576)/SUBTOTAL(9,$N$34:$N$1048576)</f>
        <v>134.97334725490498</v>
      </c>
      <c r="AK23" s="37"/>
      <c r="AL23" s="37">
        <f>SUBTOTAL(9,AK34:AK1048576)/SUBTOTAL(9,$N$34:$N$1048576)</f>
        <v>-475.53171282083241</v>
      </c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</row>
    <row r="27" spans="1:56" hidden="1" outlineLevel="1" x14ac:dyDescent="0.2">
      <c r="A27" s="19" t="s">
        <v>246</v>
      </c>
      <c r="B27" s="19" t="s">
        <v>0</v>
      </c>
      <c r="C27" s="19" t="s">
        <v>1</v>
      </c>
      <c r="D27" s="19" t="s">
        <v>2</v>
      </c>
      <c r="E27" s="19" t="s">
        <v>4</v>
      </c>
      <c r="F27" s="19" t="s">
        <v>5</v>
      </c>
      <c r="G27" s="19" t="s">
        <v>6</v>
      </c>
      <c r="H27" s="19" t="s">
        <v>3</v>
      </c>
      <c r="I27" s="19" t="s">
        <v>247</v>
      </c>
      <c r="J27" s="19" t="s">
        <v>248</v>
      </c>
      <c r="K27" s="19" t="s">
        <v>249</v>
      </c>
      <c r="L27" s="19" t="s">
        <v>250</v>
      </c>
      <c r="M27" s="19" t="s">
        <v>251</v>
      </c>
      <c r="N27" s="19" t="s">
        <v>7</v>
      </c>
      <c r="O27" s="19" t="s">
        <v>8</v>
      </c>
      <c r="P27" s="19" t="s">
        <v>9</v>
      </c>
      <c r="Q27" s="19" t="s">
        <v>10</v>
      </c>
      <c r="R27" s="19" t="s">
        <v>11</v>
      </c>
      <c r="S27" s="19" t="s">
        <v>12</v>
      </c>
      <c r="T27" s="19" t="s">
        <v>13</v>
      </c>
      <c r="U27" s="19" t="s">
        <v>14</v>
      </c>
      <c r="V27" s="19" t="s">
        <v>15</v>
      </c>
      <c r="W27" s="19" t="s">
        <v>16</v>
      </c>
      <c r="X27" s="19" t="s">
        <v>17</v>
      </c>
      <c r="Y27" s="19" t="s">
        <v>18</v>
      </c>
      <c r="Z27" s="19" t="s">
        <v>19</v>
      </c>
      <c r="AA27" s="19" t="s">
        <v>20</v>
      </c>
      <c r="AB27" s="19" t="s">
        <v>21</v>
      </c>
      <c r="AC27" s="19" t="s">
        <v>22</v>
      </c>
      <c r="AD27" s="19" t="s">
        <v>23</v>
      </c>
      <c r="AE27" s="19" t="s">
        <v>24</v>
      </c>
      <c r="AF27" s="19" t="s">
        <v>25</v>
      </c>
      <c r="AG27" s="19" t="s">
        <v>26</v>
      </c>
      <c r="AH27" s="19" t="s">
        <v>27</v>
      </c>
      <c r="AI27" s="19" t="s">
        <v>28</v>
      </c>
      <c r="AJ27" s="19" t="s">
        <v>29</v>
      </c>
      <c r="AK27" s="19" t="s">
        <v>30</v>
      </c>
      <c r="AL27" s="19" t="s">
        <v>31</v>
      </c>
      <c r="AM27" s="19" t="s">
        <v>32</v>
      </c>
      <c r="AN27" s="19" t="s">
        <v>33</v>
      </c>
      <c r="AO27" s="19" t="s">
        <v>34</v>
      </c>
      <c r="AP27" s="19" t="s">
        <v>35</v>
      </c>
      <c r="AQ27" s="19" t="s">
        <v>36</v>
      </c>
      <c r="AR27" s="19" t="s">
        <v>37</v>
      </c>
      <c r="AS27" s="19" t="s">
        <v>38</v>
      </c>
      <c r="AT27" s="19" t="s">
        <v>39</v>
      </c>
      <c r="AU27" s="19" t="s">
        <v>40</v>
      </c>
      <c r="AV27" s="19" t="s">
        <v>41</v>
      </c>
      <c r="AW27" s="19" t="s">
        <v>42</v>
      </c>
      <c r="AX27" s="19" t="s">
        <v>43</v>
      </c>
      <c r="AY27" s="19" t="s">
        <v>44</v>
      </c>
      <c r="AZ27" s="19" t="s">
        <v>45</v>
      </c>
      <c r="BA27" s="19" t="s">
        <v>46</v>
      </c>
      <c r="BB27" s="19" t="s">
        <v>47</v>
      </c>
      <c r="BC27" s="19" t="s">
        <v>48</v>
      </c>
      <c r="BD27" s="32" t="s">
        <v>49</v>
      </c>
    </row>
    <row r="28" spans="1:56" collapsed="1" x14ac:dyDescent="0.2">
      <c r="A28" s="6"/>
      <c r="B28" s="6"/>
      <c r="C28" s="6" t="s">
        <v>222</v>
      </c>
      <c r="D28" s="6"/>
      <c r="E28" s="6"/>
      <c r="F28" s="6" t="s">
        <v>223</v>
      </c>
      <c r="G28" s="6"/>
      <c r="H28" s="6"/>
      <c r="I28" s="6" t="s">
        <v>258</v>
      </c>
      <c r="J28" s="6"/>
      <c r="K28" s="6"/>
      <c r="L28" s="6"/>
      <c r="M28" s="6"/>
      <c r="N28" s="6" t="s">
        <v>224</v>
      </c>
      <c r="O28" s="6"/>
      <c r="P28" s="45" t="s">
        <v>234</v>
      </c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7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1"/>
      <c r="BA28" s="18"/>
      <c r="BB28" s="21"/>
      <c r="BC28" s="20"/>
      <c r="BD28" s="33"/>
    </row>
    <row r="29" spans="1:5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7" t="s">
        <v>235</v>
      </c>
      <c r="Q29" s="4"/>
      <c r="R29" s="48" t="s">
        <v>10</v>
      </c>
      <c r="S29" s="49"/>
      <c r="T29" s="49"/>
      <c r="U29" s="49"/>
      <c r="V29" s="49"/>
      <c r="W29" s="49"/>
      <c r="X29" s="49"/>
      <c r="Y29" s="49"/>
      <c r="Z29" s="50"/>
      <c r="AA29" s="9"/>
      <c r="AB29" s="8" t="s">
        <v>236</v>
      </c>
      <c r="AC29" s="8"/>
      <c r="AD29" s="48" t="s">
        <v>227</v>
      </c>
      <c r="AE29" s="49"/>
      <c r="AF29" s="49"/>
      <c r="AG29" s="49"/>
      <c r="AH29" s="49"/>
      <c r="AI29" s="49"/>
      <c r="AJ29" s="50"/>
      <c r="AK29" s="4"/>
      <c r="AL29" s="7" t="s">
        <v>237</v>
      </c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1"/>
      <c r="BA29" s="18"/>
      <c r="BB29" s="21"/>
      <c r="BC29" s="20"/>
      <c r="BD29" s="33"/>
    </row>
    <row r="30" spans="1:56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9" t="s">
        <v>225</v>
      </c>
      <c r="S30" s="9"/>
      <c r="T30" s="11" t="s">
        <v>12</v>
      </c>
      <c r="U30" s="10"/>
      <c r="V30" s="10"/>
      <c r="W30" s="10"/>
      <c r="X30" s="10"/>
      <c r="Y30" s="10"/>
      <c r="Z30" s="10"/>
      <c r="AA30" s="9"/>
      <c r="AB30" s="8" t="s">
        <v>235</v>
      </c>
      <c r="AC30" s="9"/>
      <c r="AD30" s="9" t="s">
        <v>225</v>
      </c>
      <c r="AE30" s="10"/>
      <c r="AF30" s="10" t="s">
        <v>244</v>
      </c>
      <c r="AG30" s="10"/>
      <c r="AH30" s="10" t="s">
        <v>26</v>
      </c>
      <c r="AI30" s="10"/>
      <c r="AJ30" s="10" t="s">
        <v>28</v>
      </c>
      <c r="AK30" s="4"/>
      <c r="AL30" s="7" t="s">
        <v>239</v>
      </c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1"/>
      <c r="BA30" s="18"/>
      <c r="BB30" s="21"/>
      <c r="BC30" s="20"/>
      <c r="BD30" s="33"/>
    </row>
    <row r="31" spans="1:56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9"/>
      <c r="S31" s="9"/>
      <c r="T31" s="10" t="s">
        <v>225</v>
      </c>
      <c r="U31" s="10"/>
      <c r="V31" s="10" t="s">
        <v>240</v>
      </c>
      <c r="W31" s="10"/>
      <c r="X31" s="10" t="s">
        <v>242</v>
      </c>
      <c r="Y31" s="10"/>
      <c r="Z31" s="10" t="s">
        <v>226</v>
      </c>
      <c r="AA31" s="9"/>
      <c r="AB31" s="9"/>
      <c r="AC31" s="9"/>
      <c r="AD31" s="9"/>
      <c r="AE31" s="10"/>
      <c r="AF31" s="10" t="s">
        <v>245</v>
      </c>
      <c r="AG31" s="10"/>
      <c r="AH31" s="10"/>
      <c r="AI31" s="10"/>
      <c r="AJ31" s="10"/>
      <c r="AK31" s="4"/>
      <c r="AL31" s="7" t="s">
        <v>238</v>
      </c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1"/>
      <c r="BA31" s="18"/>
      <c r="BB31" s="21"/>
      <c r="BC31" s="20"/>
      <c r="BD31" s="33"/>
    </row>
    <row r="32" spans="1:56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9"/>
      <c r="S32" s="9"/>
      <c r="T32" s="10"/>
      <c r="U32" s="10"/>
      <c r="V32" s="10" t="s">
        <v>241</v>
      </c>
      <c r="W32" s="10"/>
      <c r="X32" s="10" t="s">
        <v>243</v>
      </c>
      <c r="Y32" s="10"/>
      <c r="Z32" s="10"/>
      <c r="AA32" s="9"/>
      <c r="AB32" s="9"/>
      <c r="AC32" s="9"/>
      <c r="AD32" s="9"/>
      <c r="AE32" s="10"/>
      <c r="AF32" s="10"/>
      <c r="AG32" s="10"/>
      <c r="AH32" s="10"/>
      <c r="AI32" s="10"/>
      <c r="AJ32" s="10"/>
      <c r="AK32" s="4"/>
      <c r="AL32" s="7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1"/>
      <c r="BA32" s="18"/>
      <c r="BB32" s="21"/>
      <c r="BC32" s="20"/>
      <c r="BD32" s="33"/>
    </row>
    <row r="33" spans="1:56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9"/>
      <c r="S33" s="9"/>
      <c r="T33" s="10"/>
      <c r="U33" s="10"/>
      <c r="V33" s="10"/>
      <c r="W33" s="10"/>
      <c r="X33" s="10"/>
      <c r="Y33" s="10"/>
      <c r="Z33" s="10"/>
      <c r="AA33" s="9"/>
      <c r="AB33" s="9"/>
      <c r="AC33" s="9"/>
      <c r="AD33" s="9"/>
      <c r="AE33" s="10"/>
      <c r="AF33" s="10"/>
      <c r="AG33" s="10"/>
      <c r="AH33" s="10"/>
      <c r="AI33" s="10"/>
      <c r="AJ33" s="10"/>
      <c r="AK33" s="4"/>
      <c r="AL33" s="4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6"/>
      <c r="BA33" s="18"/>
      <c r="BB33" s="26"/>
      <c r="BC33" s="25"/>
      <c r="BD33" s="34"/>
    </row>
    <row r="34" spans="1:56" x14ac:dyDescent="0.2">
      <c r="A34" s="27">
        <v>142</v>
      </c>
      <c r="B34" s="27">
        <v>9</v>
      </c>
      <c r="C34" s="28" t="s">
        <v>67</v>
      </c>
      <c r="D34" s="28" t="s">
        <v>68</v>
      </c>
      <c r="E34" s="28" t="s">
        <v>52</v>
      </c>
      <c r="F34" s="28" t="s">
        <v>60</v>
      </c>
      <c r="G34" s="27">
        <v>0</v>
      </c>
      <c r="H34" s="28" t="s">
        <v>262</v>
      </c>
      <c r="I34" s="28" t="s">
        <v>254</v>
      </c>
      <c r="J34" s="28" t="s">
        <v>255</v>
      </c>
      <c r="K34" s="27">
        <v>2</v>
      </c>
      <c r="L34" s="27">
        <v>0.75869971635824873</v>
      </c>
      <c r="M34" s="27">
        <v>0</v>
      </c>
      <c r="N34" s="29">
        <v>802</v>
      </c>
      <c r="O34" s="29">
        <v>14454573.170365339</v>
      </c>
      <c r="P34" s="29">
        <v>18023.158566540322</v>
      </c>
      <c r="Q34" s="29">
        <v>13992146.80853357</v>
      </c>
      <c r="R34" s="29">
        <v>17446.567092934623</v>
      </c>
      <c r="S34" s="29">
        <v>8903391.0890478957</v>
      </c>
      <c r="T34" s="29">
        <v>11101.485148438771</v>
      </c>
      <c r="U34" s="29">
        <v>7989488.7404036326</v>
      </c>
      <c r="V34" s="29">
        <v>9961.9560354160003</v>
      </c>
      <c r="W34" s="29">
        <v>328537</v>
      </c>
      <c r="X34" s="29">
        <v>409.64713216957608</v>
      </c>
      <c r="Y34" s="29">
        <v>585365.34864426276</v>
      </c>
      <c r="Z34" s="29">
        <v>729.88198085319527</v>
      </c>
      <c r="AA34" s="29">
        <v>1575658.0465218627</v>
      </c>
      <c r="AB34" s="29">
        <v>1964.6609058876093</v>
      </c>
      <c r="AC34" s="29">
        <v>3513097.6729638116</v>
      </c>
      <c r="AD34" s="29">
        <v>4380.4210386082441</v>
      </c>
      <c r="AE34" s="29">
        <v>1610188.4080271113</v>
      </c>
      <c r="AF34" s="29">
        <v>2007.716219485176</v>
      </c>
      <c r="AG34" s="29">
        <v>1646062.097759644</v>
      </c>
      <c r="AH34" s="29">
        <v>2052.4465059347181</v>
      </c>
      <c r="AI34" s="29">
        <v>256847.16717705608</v>
      </c>
      <c r="AJ34" s="29">
        <v>320.25831318834918</v>
      </c>
      <c r="AK34" s="29">
        <v>462426.36183176958</v>
      </c>
      <c r="AL34" s="29">
        <v>576.59147360569762</v>
      </c>
      <c r="AM34" s="29">
        <v>14437176.185869245</v>
      </c>
      <c r="AN34" s="29">
        <v>18001.466565921753</v>
      </c>
      <c r="AO34" s="29">
        <v>12103751.962325618</v>
      </c>
      <c r="AP34" s="29">
        <v>15091.960052775084</v>
      </c>
      <c r="AQ34" s="29">
        <v>2350821.208039721</v>
      </c>
      <c r="AR34" s="29">
        <v>2931.1985137652382</v>
      </c>
      <c r="AS34" s="29">
        <v>2333424.2235436263</v>
      </c>
      <c r="AT34" s="29">
        <v>2909.5065131466658</v>
      </c>
      <c r="AU34" s="29">
        <v>0</v>
      </c>
      <c r="AV34" s="29">
        <v>0</v>
      </c>
      <c r="AW34" s="29">
        <v>-17396.984496094643</v>
      </c>
      <c r="AX34" s="29">
        <v>-21.692000618571875</v>
      </c>
      <c r="AY34" s="29">
        <v>-9.9999999999999991E-22</v>
      </c>
      <c r="AZ34" s="30" t="s">
        <v>52</v>
      </c>
      <c r="BA34" s="31"/>
      <c r="BB34" s="28" t="s">
        <v>54</v>
      </c>
      <c r="BC34" s="27">
        <v>0</v>
      </c>
      <c r="BD34" s="35">
        <v>45562.557824074072</v>
      </c>
    </row>
    <row r="35" spans="1:56" x14ac:dyDescent="0.2">
      <c r="A35" s="27">
        <v>37</v>
      </c>
      <c r="B35" s="27">
        <v>10</v>
      </c>
      <c r="C35" s="28" t="s">
        <v>69</v>
      </c>
      <c r="D35" s="28" t="s">
        <v>68</v>
      </c>
      <c r="E35" s="28" t="s">
        <v>52</v>
      </c>
      <c r="F35" s="28" t="s">
        <v>57</v>
      </c>
      <c r="G35" s="27">
        <v>0</v>
      </c>
      <c r="H35" s="28" t="s">
        <v>262</v>
      </c>
      <c r="I35" s="28" t="s">
        <v>256</v>
      </c>
      <c r="J35" s="28" t="s">
        <v>257</v>
      </c>
      <c r="K35" s="27">
        <v>3</v>
      </c>
      <c r="L35" s="27">
        <v>1</v>
      </c>
      <c r="M35" s="27">
        <v>0</v>
      </c>
      <c r="N35" s="29">
        <v>508</v>
      </c>
      <c r="O35" s="29">
        <v>14325305.41</v>
      </c>
      <c r="P35" s="29">
        <v>28199.420098425198</v>
      </c>
      <c r="Q35" s="29">
        <v>13399048.279999999</v>
      </c>
      <c r="R35" s="29">
        <v>26376.079291338581</v>
      </c>
      <c r="S35" s="29">
        <v>8163229.7300000004</v>
      </c>
      <c r="T35" s="29">
        <v>16069.349862204725</v>
      </c>
      <c r="U35" s="29">
        <v>6703753.1500000004</v>
      </c>
      <c r="V35" s="29">
        <v>13196.364468503936</v>
      </c>
      <c r="W35" s="29">
        <v>364171.2</v>
      </c>
      <c r="X35" s="29">
        <v>716.87244094488187</v>
      </c>
      <c r="Y35" s="29">
        <v>1095305.3799999999</v>
      </c>
      <c r="Z35" s="29">
        <v>2156.1129527559056</v>
      </c>
      <c r="AA35" s="29">
        <v>1673018</v>
      </c>
      <c r="AB35" s="29">
        <v>3293.342519685039</v>
      </c>
      <c r="AC35" s="29">
        <v>3562800.55</v>
      </c>
      <c r="AD35" s="29">
        <v>7013.3869094488191</v>
      </c>
      <c r="AE35" s="29">
        <v>1552700</v>
      </c>
      <c r="AF35" s="29">
        <v>3056.4960629921256</v>
      </c>
      <c r="AG35" s="29">
        <v>1779974.7</v>
      </c>
      <c r="AH35" s="29">
        <v>3503.887204724409</v>
      </c>
      <c r="AI35" s="29">
        <v>230125.85</v>
      </c>
      <c r="AJ35" s="29">
        <v>453.00364173228348</v>
      </c>
      <c r="AK35" s="29">
        <v>926257.13</v>
      </c>
      <c r="AL35" s="29">
        <v>1823.3408070866139</v>
      </c>
      <c r="AM35" s="29">
        <v>14535014</v>
      </c>
      <c r="AN35" s="29">
        <v>28612.232283464567</v>
      </c>
      <c r="AO35" s="29">
        <v>13510031</v>
      </c>
      <c r="AP35" s="29">
        <v>26594.549212598424</v>
      </c>
      <c r="AQ35" s="29">
        <v>855792</v>
      </c>
      <c r="AR35" s="29">
        <v>1684.6299212598424</v>
      </c>
      <c r="AS35" s="29">
        <v>1024983</v>
      </c>
      <c r="AT35" s="29">
        <v>2017.6830708661416</v>
      </c>
      <c r="AU35" s="29">
        <v>40517.589999999997</v>
      </c>
      <c r="AV35" s="29">
        <v>79.759035433070864</v>
      </c>
      <c r="AW35" s="29">
        <v>209708.59</v>
      </c>
      <c r="AX35" s="29">
        <v>412.81218503937004</v>
      </c>
      <c r="AY35" s="29">
        <v>0</v>
      </c>
      <c r="AZ35" s="30" t="s">
        <v>52</v>
      </c>
      <c r="BA35" s="31"/>
      <c r="BB35" s="28" t="s">
        <v>54</v>
      </c>
      <c r="BC35" s="27">
        <v>0</v>
      </c>
      <c r="BD35" s="35">
        <v>45562.557824074072</v>
      </c>
    </row>
    <row r="36" spans="1:56" x14ac:dyDescent="0.2">
      <c r="A36" s="27">
        <v>210</v>
      </c>
      <c r="B36" s="27">
        <v>11</v>
      </c>
      <c r="C36" s="28" t="s">
        <v>70</v>
      </c>
      <c r="D36" s="28" t="s">
        <v>71</v>
      </c>
      <c r="E36" s="28" t="s">
        <v>52</v>
      </c>
      <c r="F36" s="28" t="s">
        <v>53</v>
      </c>
      <c r="G36" s="27">
        <v>0</v>
      </c>
      <c r="H36" s="28" t="s">
        <v>262</v>
      </c>
      <c r="I36" s="28" t="s">
        <v>252</v>
      </c>
      <c r="J36" s="28" t="s">
        <v>253</v>
      </c>
      <c r="K36" s="27">
        <v>1</v>
      </c>
      <c r="L36" s="27">
        <v>0.15697124785412703</v>
      </c>
      <c r="M36" s="27">
        <v>0.60439560439560402</v>
      </c>
      <c r="N36" s="29">
        <v>94.5</v>
      </c>
      <c r="O36" s="29">
        <v>1490462.618118054</v>
      </c>
      <c r="P36" s="29">
        <v>15772.091197016447</v>
      </c>
      <c r="Q36" s="29">
        <v>1546496.4670870318</v>
      </c>
      <c r="R36" s="29">
        <v>16365.04197975695</v>
      </c>
      <c r="S36" s="29">
        <v>1077764.7525862462</v>
      </c>
      <c r="T36" s="29">
        <v>11404.918016785676</v>
      </c>
      <c r="U36" s="29">
        <v>1031495.805274725</v>
      </c>
      <c r="V36" s="29">
        <v>10915.299526716668</v>
      </c>
      <c r="W36" s="29">
        <v>19084.4267032967</v>
      </c>
      <c r="X36" s="29">
        <v>201.95160532589102</v>
      </c>
      <c r="Y36" s="29">
        <v>27184.520608224637</v>
      </c>
      <c r="Z36" s="29">
        <v>287.66688474311781</v>
      </c>
      <c r="AA36" s="29">
        <v>178607.0015013933</v>
      </c>
      <c r="AB36" s="29">
        <v>1890.0211799089236</v>
      </c>
      <c r="AC36" s="29">
        <v>290124.71299939218</v>
      </c>
      <c r="AD36" s="29">
        <v>3070.1027830623507</v>
      </c>
      <c r="AE36" s="29">
        <v>122109.68393513899</v>
      </c>
      <c r="AF36" s="29">
        <v>1292.1659675676083</v>
      </c>
      <c r="AG36" s="29">
        <v>162424.76492304984</v>
      </c>
      <c r="AH36" s="29">
        <v>1718.780581196294</v>
      </c>
      <c r="AI36" s="29">
        <v>5590.2641412033818</v>
      </c>
      <c r="AJ36" s="29">
        <v>59.156234298448481</v>
      </c>
      <c r="AK36" s="29">
        <v>-56033.848968977654</v>
      </c>
      <c r="AL36" s="29">
        <v>-592.95078274050422</v>
      </c>
      <c r="AM36" s="29">
        <v>1497318.067377537</v>
      </c>
      <c r="AN36" s="29">
        <v>15844.635633624728</v>
      </c>
      <c r="AO36" s="29">
        <v>1389863.8705727379</v>
      </c>
      <c r="AP36" s="29">
        <v>14707.554185954898</v>
      </c>
      <c r="AQ36" s="29">
        <v>113698.35607318842</v>
      </c>
      <c r="AR36" s="29">
        <v>1203.1572071236867</v>
      </c>
      <c r="AS36" s="29">
        <v>107454.1968047991</v>
      </c>
      <c r="AT36" s="29">
        <v>1137.0814476698315</v>
      </c>
      <c r="AU36" s="29">
        <v>13099.608527872009</v>
      </c>
      <c r="AV36" s="29">
        <v>138.62019606213764</v>
      </c>
      <c r="AW36" s="29">
        <v>6855.4492594827452</v>
      </c>
      <c r="AX36" s="29">
        <v>72.544436608283021</v>
      </c>
      <c r="AY36" s="29">
        <v>5.6424360000600999E-11</v>
      </c>
      <c r="AZ36" s="30" t="s">
        <v>61</v>
      </c>
      <c r="BA36" s="31"/>
      <c r="BB36" s="28" t="s">
        <v>54</v>
      </c>
      <c r="BC36" s="27">
        <v>0</v>
      </c>
      <c r="BD36" s="35">
        <v>45562.557824074072</v>
      </c>
    </row>
    <row r="37" spans="1:56" x14ac:dyDescent="0.2">
      <c r="A37" s="27">
        <v>210</v>
      </c>
      <c r="B37" s="27">
        <v>11</v>
      </c>
      <c r="C37" s="28" t="s">
        <v>70</v>
      </c>
      <c r="D37" s="28" t="s">
        <v>71</v>
      </c>
      <c r="E37" s="28" t="s">
        <v>52</v>
      </c>
      <c r="F37" s="28" t="s">
        <v>53</v>
      </c>
      <c r="G37" s="27">
        <v>0</v>
      </c>
      <c r="H37" s="28" t="s">
        <v>262</v>
      </c>
      <c r="I37" s="28" t="s">
        <v>254</v>
      </c>
      <c r="J37" s="28" t="s">
        <v>255</v>
      </c>
      <c r="K37" s="27">
        <v>2</v>
      </c>
      <c r="L37" s="27">
        <v>0.48936241434262173</v>
      </c>
      <c r="M37" s="27">
        <v>0.39560439560439598</v>
      </c>
      <c r="N37" s="29">
        <v>282.5</v>
      </c>
      <c r="O37" s="29">
        <v>4646560.4068299411</v>
      </c>
      <c r="P37" s="29">
        <v>16448.001440105985</v>
      </c>
      <c r="Q37" s="29">
        <v>4821247.5548982983</v>
      </c>
      <c r="R37" s="29">
        <v>17066.363026188665</v>
      </c>
      <c r="S37" s="29">
        <v>3304376.4107069755</v>
      </c>
      <c r="T37" s="29">
        <v>11696.907648520268</v>
      </c>
      <c r="U37" s="29">
        <v>2921728.0047252751</v>
      </c>
      <c r="V37" s="29">
        <v>10342.400016726639</v>
      </c>
      <c r="W37" s="29">
        <v>144119.77329670329</v>
      </c>
      <c r="X37" s="29">
        <v>510.15848954585238</v>
      </c>
      <c r="Y37" s="29">
        <v>238528.63268499728</v>
      </c>
      <c r="Z37" s="29">
        <v>844.34914224777765</v>
      </c>
      <c r="AA37" s="29">
        <v>612398.94336011843</v>
      </c>
      <c r="AB37" s="29">
        <v>2167.7838703013035</v>
      </c>
      <c r="AC37" s="29">
        <v>904472.20083120442</v>
      </c>
      <c r="AD37" s="29">
        <v>3201.6715073670957</v>
      </c>
      <c r="AE37" s="29">
        <v>380680.47850804531</v>
      </c>
      <c r="AF37" s="29">
        <v>1347.5415168426382</v>
      </c>
      <c r="AG37" s="29">
        <v>506363.9118524511</v>
      </c>
      <c r="AH37" s="29">
        <v>1792.4386260263752</v>
      </c>
      <c r="AI37" s="29">
        <v>17427.810470708089</v>
      </c>
      <c r="AJ37" s="29">
        <v>61.691364498081732</v>
      </c>
      <c r="AK37" s="29">
        <v>-174687.14806835746</v>
      </c>
      <c r="AL37" s="29">
        <v>-618.36158608268113</v>
      </c>
      <c r="AM37" s="29">
        <v>4667932.4685730021</v>
      </c>
      <c r="AN37" s="29">
        <v>16523.654756010626</v>
      </c>
      <c r="AO37" s="29">
        <v>4332940.8959220033</v>
      </c>
      <c r="AP37" s="29">
        <v>15337.843879369926</v>
      </c>
      <c r="AQ37" s="29">
        <v>354457.92013113381</v>
      </c>
      <c r="AR37" s="29">
        <v>1254.718301349146</v>
      </c>
      <c r="AS37" s="29">
        <v>334991.57265099866</v>
      </c>
      <c r="AT37" s="29">
        <v>1185.8108766407031</v>
      </c>
      <c r="AU37" s="29">
        <v>40838.409223196482</v>
      </c>
      <c r="AV37" s="29">
        <v>144.56074061308487</v>
      </c>
      <c r="AW37" s="29">
        <v>21372.061743061266</v>
      </c>
      <c r="AX37" s="29">
        <v>75.653315904641644</v>
      </c>
      <c r="AY37" s="29">
        <v>-6.6424360000217004E-11</v>
      </c>
      <c r="AZ37" s="30" t="s">
        <v>61</v>
      </c>
      <c r="BA37" s="31"/>
      <c r="BB37" s="28" t="s">
        <v>54</v>
      </c>
      <c r="BC37" s="27">
        <v>0</v>
      </c>
      <c r="BD37" s="35">
        <v>45562.557824074072</v>
      </c>
    </row>
    <row r="38" spans="1:56" x14ac:dyDescent="0.2">
      <c r="A38" s="27">
        <v>210</v>
      </c>
      <c r="B38" s="27">
        <v>11</v>
      </c>
      <c r="C38" s="28" t="s">
        <v>70</v>
      </c>
      <c r="D38" s="28" t="s">
        <v>71</v>
      </c>
      <c r="E38" s="28" t="s">
        <v>52</v>
      </c>
      <c r="F38" s="28" t="s">
        <v>53</v>
      </c>
      <c r="G38" s="27">
        <v>0</v>
      </c>
      <c r="H38" s="28" t="s">
        <v>262</v>
      </c>
      <c r="I38" s="28" t="s">
        <v>256</v>
      </c>
      <c r="J38" s="28" t="s">
        <v>257</v>
      </c>
      <c r="K38" s="27">
        <v>3</v>
      </c>
      <c r="L38" s="27">
        <v>0.35366633780325135</v>
      </c>
      <c r="M38" s="27">
        <v>0</v>
      </c>
      <c r="N38" s="29">
        <v>131</v>
      </c>
      <c r="O38" s="29">
        <v>3358108.335052005</v>
      </c>
      <c r="P38" s="29">
        <v>25634.414771389351</v>
      </c>
      <c r="Q38" s="29">
        <v>3484356.2080146698</v>
      </c>
      <c r="R38" s="29">
        <v>26598.138992478394</v>
      </c>
      <c r="S38" s="29">
        <v>2383336.3967067781</v>
      </c>
      <c r="T38" s="29">
        <v>18193.407608448688</v>
      </c>
      <c r="U38" s="29">
        <v>2104227.09</v>
      </c>
      <c r="V38" s="29">
        <v>16062.802213740459</v>
      </c>
      <c r="W38" s="29">
        <v>88090.09</v>
      </c>
      <c r="X38" s="29">
        <v>672.4434351145037</v>
      </c>
      <c r="Y38" s="29">
        <v>191019.21670677816</v>
      </c>
      <c r="Z38" s="29">
        <v>1458.1619595937264</v>
      </c>
      <c r="AA38" s="29">
        <v>447350.13513848832</v>
      </c>
      <c r="AB38" s="29">
        <v>3414.88652777472</v>
      </c>
      <c r="AC38" s="29">
        <v>653669.67616940336</v>
      </c>
      <c r="AD38" s="29">
        <v>4989.8448562549866</v>
      </c>
      <c r="AE38" s="29">
        <v>275120.98755681573</v>
      </c>
      <c r="AF38" s="29">
        <v>2100.1602103573714</v>
      </c>
      <c r="AG38" s="29">
        <v>365953.4632244992</v>
      </c>
      <c r="AH38" s="29">
        <v>2793.5378872099168</v>
      </c>
      <c r="AI38" s="29">
        <v>12595.225388088531</v>
      </c>
      <c r="AJ38" s="29">
        <v>96.146758687698693</v>
      </c>
      <c r="AK38" s="29">
        <v>-126247.8729626649</v>
      </c>
      <c r="AL38" s="29">
        <v>-963.72422108904493</v>
      </c>
      <c r="AM38" s="29">
        <v>3373554.1040494605</v>
      </c>
      <c r="AN38" s="29">
        <v>25752.321404957718</v>
      </c>
      <c r="AO38" s="29">
        <v>3131452.8735052585</v>
      </c>
      <c r="AP38" s="29">
        <v>23904.22040843709</v>
      </c>
      <c r="AQ38" s="29">
        <v>256169.72379567786</v>
      </c>
      <c r="AR38" s="29">
        <v>1955.4940747761664</v>
      </c>
      <c r="AS38" s="29">
        <v>242101.23054420229</v>
      </c>
      <c r="AT38" s="29">
        <v>1848.1009965206279</v>
      </c>
      <c r="AU38" s="29">
        <v>29514.262248931514</v>
      </c>
      <c r="AV38" s="29">
        <v>225.29971182390466</v>
      </c>
      <c r="AW38" s="29">
        <v>15445.76899745598</v>
      </c>
      <c r="AX38" s="29">
        <v>117.90663356836626</v>
      </c>
      <c r="AY38" s="29">
        <v>1.07E-22</v>
      </c>
      <c r="AZ38" s="30" t="s">
        <v>61</v>
      </c>
      <c r="BA38" s="31"/>
      <c r="BB38" s="28" t="s">
        <v>54</v>
      </c>
      <c r="BC38" s="27">
        <v>0</v>
      </c>
      <c r="BD38" s="35">
        <v>45562.557824074072</v>
      </c>
    </row>
    <row r="39" spans="1:56" x14ac:dyDescent="0.2">
      <c r="A39" s="27">
        <v>39</v>
      </c>
      <c r="B39" s="27">
        <v>12</v>
      </c>
      <c r="C39" s="28" t="s">
        <v>72</v>
      </c>
      <c r="D39" s="28" t="s">
        <v>73</v>
      </c>
      <c r="E39" s="28" t="s">
        <v>74</v>
      </c>
      <c r="F39" s="28" t="s">
        <v>60</v>
      </c>
      <c r="G39" s="27">
        <v>0</v>
      </c>
      <c r="H39" s="28" t="s">
        <v>262</v>
      </c>
      <c r="I39" s="28" t="s">
        <v>252</v>
      </c>
      <c r="J39" s="28" t="s">
        <v>253</v>
      </c>
      <c r="K39" s="27">
        <v>1</v>
      </c>
      <c r="L39" s="27">
        <v>0.18245855559002991</v>
      </c>
      <c r="M39" s="27">
        <v>0.45205479452054798</v>
      </c>
      <c r="N39" s="29">
        <v>16.5</v>
      </c>
      <c r="O39" s="29">
        <v>170663.27959403332</v>
      </c>
      <c r="P39" s="29">
        <v>10343.22906630505</v>
      </c>
      <c r="Q39" s="29">
        <v>167082.75851377347</v>
      </c>
      <c r="R39" s="29">
        <v>10126.227788713542</v>
      </c>
      <c r="S39" s="29">
        <v>125157.12872909413</v>
      </c>
      <c r="T39" s="29">
        <v>7585.2805290360075</v>
      </c>
      <c r="U39" s="29">
        <v>126349.06643835601</v>
      </c>
      <c r="V39" s="29">
        <v>7657.5191780821815</v>
      </c>
      <c r="W39" s="29">
        <v>413.60753424657503</v>
      </c>
      <c r="X39" s="29">
        <v>25.067123287671212</v>
      </c>
      <c r="Y39" s="29">
        <v>-1605.5452435084587</v>
      </c>
      <c r="Z39" s="29">
        <v>-97.305772333845979</v>
      </c>
      <c r="AA39" s="29">
        <v>20688.165502366675</v>
      </c>
      <c r="AB39" s="29">
        <v>1253.8282122646467</v>
      </c>
      <c r="AC39" s="29">
        <v>21237.464282312681</v>
      </c>
      <c r="AD39" s="29">
        <v>1287.1190474128896</v>
      </c>
      <c r="AE39" s="29">
        <v>0</v>
      </c>
      <c r="AF39" s="29">
        <v>0</v>
      </c>
      <c r="AG39" s="29">
        <v>21101.459674975871</v>
      </c>
      <c r="AH39" s="29">
        <v>1278.8763439379316</v>
      </c>
      <c r="AI39" s="29">
        <v>136.00460733680831</v>
      </c>
      <c r="AJ39" s="29">
        <v>8.2427034749580788</v>
      </c>
      <c r="AK39" s="29">
        <v>3580.5210802598494</v>
      </c>
      <c r="AL39" s="29">
        <v>217.00127759150601</v>
      </c>
      <c r="AM39" s="29">
        <v>225200.88811538584</v>
      </c>
      <c r="AN39" s="29">
        <v>13648.538673659747</v>
      </c>
      <c r="AO39" s="29">
        <v>279074.8784487872</v>
      </c>
      <c r="AP39" s="29">
        <v>16913.628996896194</v>
      </c>
      <c r="AQ39" s="29">
        <v>-28007.388283069595</v>
      </c>
      <c r="AR39" s="29">
        <v>-1697.4174717011874</v>
      </c>
      <c r="AS39" s="29">
        <v>-53873.990333401372</v>
      </c>
      <c r="AT39" s="29">
        <v>-3265.0903232364462</v>
      </c>
      <c r="AU39" s="29">
        <v>80404.210571684074</v>
      </c>
      <c r="AV39" s="29">
        <v>4872.9824588899437</v>
      </c>
      <c r="AW39" s="29">
        <v>54537.608521352493</v>
      </c>
      <c r="AX39" s="29">
        <v>3305.3096073546958</v>
      </c>
      <c r="AY39" s="29">
        <v>1.8037159999997003E-10</v>
      </c>
      <c r="AZ39" s="30" t="s">
        <v>52</v>
      </c>
      <c r="BA39" s="31"/>
      <c r="BB39" s="28" t="s">
        <v>54</v>
      </c>
      <c r="BC39" s="27">
        <v>0</v>
      </c>
      <c r="BD39" s="35">
        <v>45562.557824074072</v>
      </c>
    </row>
    <row r="40" spans="1:56" x14ac:dyDescent="0.2">
      <c r="A40" s="27">
        <v>39</v>
      </c>
      <c r="B40" s="27">
        <v>12</v>
      </c>
      <c r="C40" s="28" t="s">
        <v>72</v>
      </c>
      <c r="D40" s="28" t="s">
        <v>73</v>
      </c>
      <c r="E40" s="28" t="s">
        <v>74</v>
      </c>
      <c r="F40" s="28" t="s">
        <v>60</v>
      </c>
      <c r="G40" s="27">
        <v>0</v>
      </c>
      <c r="H40" s="28" t="s">
        <v>262</v>
      </c>
      <c r="I40" s="28" t="s">
        <v>254</v>
      </c>
      <c r="J40" s="28" t="s">
        <v>255</v>
      </c>
      <c r="K40" s="27">
        <v>2</v>
      </c>
      <c r="L40" s="27">
        <v>0.81754144440997012</v>
      </c>
      <c r="M40" s="27">
        <v>0.54794520547945202</v>
      </c>
      <c r="N40" s="29">
        <v>44</v>
      </c>
      <c r="O40" s="29">
        <v>764690.39040596678</v>
      </c>
      <c r="P40" s="29">
        <v>17379.32705468106</v>
      </c>
      <c r="Q40" s="29">
        <v>748647.1614862266</v>
      </c>
      <c r="R40" s="29">
        <v>17014.708215596056</v>
      </c>
      <c r="S40" s="29">
        <v>557084.75127090595</v>
      </c>
      <c r="T40" s="29">
        <v>12661.01707433877</v>
      </c>
      <c r="U40" s="29">
        <v>382961.15356164402</v>
      </c>
      <c r="V40" s="29">
        <v>8703.6625809464549</v>
      </c>
      <c r="W40" s="29">
        <v>4358.4824657534245</v>
      </c>
      <c r="X40" s="29">
        <v>99.056419676214205</v>
      </c>
      <c r="Y40" s="29">
        <v>169765.11524350848</v>
      </c>
      <c r="Z40" s="29">
        <v>3858.298073716101</v>
      </c>
      <c r="AA40" s="29">
        <v>96403.774497633334</v>
      </c>
      <c r="AB40" s="29">
        <v>2190.9948749462119</v>
      </c>
      <c r="AC40" s="29">
        <v>95158.635717687328</v>
      </c>
      <c r="AD40" s="29">
        <v>2162.6962663110753</v>
      </c>
      <c r="AE40" s="29">
        <v>0</v>
      </c>
      <c r="AF40" s="29">
        <v>0</v>
      </c>
      <c r="AG40" s="29">
        <v>94549.240325024133</v>
      </c>
      <c r="AH40" s="29">
        <v>2148.8463710232754</v>
      </c>
      <c r="AI40" s="29">
        <v>609.39539266319161</v>
      </c>
      <c r="AJ40" s="29">
        <v>13.849895287799809</v>
      </c>
      <c r="AK40" s="29">
        <v>16043.228919740151</v>
      </c>
      <c r="AL40" s="29">
        <v>364.6188390850034</v>
      </c>
      <c r="AM40" s="29">
        <v>1009056.8718846141</v>
      </c>
      <c r="AN40" s="29">
        <v>22933.110724650323</v>
      </c>
      <c r="AO40" s="29">
        <v>1250449.8815512129</v>
      </c>
      <c r="AP40" s="29">
        <v>28419.31548980029</v>
      </c>
      <c r="AQ40" s="29">
        <v>-125492.61171693042</v>
      </c>
      <c r="AR40" s="29">
        <v>-2852.1048117484179</v>
      </c>
      <c r="AS40" s="29">
        <v>-241393.00966659866</v>
      </c>
      <c r="AT40" s="29">
        <v>-5486.2047651499688</v>
      </c>
      <c r="AU40" s="29">
        <v>360266.87942831597</v>
      </c>
      <c r="AV40" s="29">
        <v>8187.8836233708171</v>
      </c>
      <c r="AW40" s="29">
        <v>244366.48147864753</v>
      </c>
      <c r="AX40" s="29">
        <v>5553.7836699692616</v>
      </c>
      <c r="AY40" s="29">
        <v>-1.8037159999995002E-10</v>
      </c>
      <c r="AZ40" s="30" t="s">
        <v>52</v>
      </c>
      <c r="BA40" s="31"/>
      <c r="BB40" s="28" t="s">
        <v>54</v>
      </c>
      <c r="BC40" s="27">
        <v>0</v>
      </c>
      <c r="BD40" s="35">
        <v>45562.557824074072</v>
      </c>
    </row>
    <row r="41" spans="1:56" x14ac:dyDescent="0.2">
      <c r="A41" s="27">
        <v>40</v>
      </c>
      <c r="B41" s="27">
        <v>13</v>
      </c>
      <c r="C41" s="28" t="s">
        <v>75</v>
      </c>
      <c r="D41" s="28" t="s">
        <v>76</v>
      </c>
      <c r="E41" s="28" t="s">
        <v>52</v>
      </c>
      <c r="F41" s="28" t="s">
        <v>60</v>
      </c>
      <c r="G41" s="27">
        <v>0</v>
      </c>
      <c r="H41" s="28" t="s">
        <v>262</v>
      </c>
      <c r="I41" s="28" t="s">
        <v>252</v>
      </c>
      <c r="J41" s="28" t="s">
        <v>253</v>
      </c>
      <c r="K41" s="27">
        <v>1</v>
      </c>
      <c r="L41" s="27">
        <v>0.24048053364073071</v>
      </c>
      <c r="M41" s="27">
        <v>0</v>
      </c>
      <c r="N41" s="29">
        <v>29</v>
      </c>
      <c r="O41" s="29">
        <v>451109.00902355328</v>
      </c>
      <c r="P41" s="29">
        <v>15555.483069777698</v>
      </c>
      <c r="Q41" s="29">
        <v>467626.25816432002</v>
      </c>
      <c r="R41" s="29">
        <v>16125.043384976552</v>
      </c>
      <c r="S41" s="29">
        <v>305998.02176716732</v>
      </c>
      <c r="T41" s="29">
        <v>10551.655923005766</v>
      </c>
      <c r="U41" s="29">
        <v>288770.45</v>
      </c>
      <c r="V41" s="29">
        <v>9957.6017241379323</v>
      </c>
      <c r="W41" s="29">
        <v>5798.68</v>
      </c>
      <c r="X41" s="29">
        <v>199.95448275862068</v>
      </c>
      <c r="Y41" s="29">
        <v>11428.891767167272</v>
      </c>
      <c r="Z41" s="29">
        <v>394.09971610921622</v>
      </c>
      <c r="AA41" s="29">
        <v>53485.395727301737</v>
      </c>
      <c r="AB41" s="29">
        <v>1844.3239905966113</v>
      </c>
      <c r="AC41" s="29">
        <v>108142.84066985099</v>
      </c>
      <c r="AD41" s="29">
        <v>3729.063471374172</v>
      </c>
      <c r="AE41" s="29">
        <v>44476.357663705814</v>
      </c>
      <c r="AF41" s="29">
        <v>1533.6675056450281</v>
      </c>
      <c r="AG41" s="29">
        <v>61252.659649726345</v>
      </c>
      <c r="AH41" s="29">
        <v>2112.16067757677</v>
      </c>
      <c r="AI41" s="29">
        <v>2413.823356418834</v>
      </c>
      <c r="AJ41" s="29">
        <v>83.235288152373585</v>
      </c>
      <c r="AK41" s="29">
        <v>-16517.249140766722</v>
      </c>
      <c r="AL41" s="29">
        <v>-569.56031519885244</v>
      </c>
      <c r="AM41" s="29">
        <v>390739.18467529147</v>
      </c>
      <c r="AN41" s="29">
        <v>13473.764988803154</v>
      </c>
      <c r="AO41" s="29">
        <v>369396.77779521025</v>
      </c>
      <c r="AP41" s="29">
        <v>12737.819923972766</v>
      </c>
      <c r="AQ41" s="29">
        <v>-27389.530379011023</v>
      </c>
      <c r="AR41" s="29">
        <v>-944.46656479348349</v>
      </c>
      <c r="AS41" s="29">
        <v>21342.406880081209</v>
      </c>
      <c r="AT41" s="29">
        <v>735.94506483038651</v>
      </c>
      <c r="AU41" s="29">
        <v>-109101.76160735407</v>
      </c>
      <c r="AV41" s="29">
        <v>-3762.1297105984163</v>
      </c>
      <c r="AW41" s="29">
        <v>-60369.824348261849</v>
      </c>
      <c r="AX41" s="29">
        <v>-2081.7180809745464</v>
      </c>
      <c r="AY41" s="29">
        <v>0</v>
      </c>
      <c r="AZ41" s="30" t="s">
        <v>52</v>
      </c>
      <c r="BA41" s="31"/>
      <c r="BB41" s="28" t="s">
        <v>54</v>
      </c>
      <c r="BC41" s="27">
        <v>0</v>
      </c>
      <c r="BD41" s="35">
        <v>45562.557824074072</v>
      </c>
    </row>
    <row r="42" spans="1:56" x14ac:dyDescent="0.2">
      <c r="A42" s="27">
        <v>40</v>
      </c>
      <c r="B42" s="27">
        <v>13</v>
      </c>
      <c r="C42" s="28" t="s">
        <v>75</v>
      </c>
      <c r="D42" s="28" t="s">
        <v>76</v>
      </c>
      <c r="E42" s="28" t="s">
        <v>52</v>
      </c>
      <c r="F42" s="28" t="s">
        <v>60</v>
      </c>
      <c r="G42" s="27">
        <v>0</v>
      </c>
      <c r="H42" s="28" t="s">
        <v>262</v>
      </c>
      <c r="I42" s="28" t="s">
        <v>254</v>
      </c>
      <c r="J42" s="28" t="s">
        <v>255</v>
      </c>
      <c r="K42" s="27">
        <v>2</v>
      </c>
      <c r="L42" s="27">
        <v>0.75951946635926926</v>
      </c>
      <c r="M42" s="27">
        <v>0</v>
      </c>
      <c r="N42" s="29">
        <v>84</v>
      </c>
      <c r="O42" s="29">
        <v>1424755.9609764467</v>
      </c>
      <c r="P42" s="29">
        <v>16961.380487814844</v>
      </c>
      <c r="Q42" s="29">
        <v>1476923.0618356799</v>
      </c>
      <c r="R42" s="29">
        <v>17582.417402805713</v>
      </c>
      <c r="S42" s="29">
        <v>961650.26823283266</v>
      </c>
      <c r="T42" s="29">
        <v>11448.217478962295</v>
      </c>
      <c r="U42" s="29">
        <v>823676.1</v>
      </c>
      <c r="V42" s="29">
        <v>9805.6678571428565</v>
      </c>
      <c r="W42" s="29">
        <v>44249.81</v>
      </c>
      <c r="X42" s="29">
        <v>526.78345238095233</v>
      </c>
      <c r="Y42" s="29">
        <v>93724.358232832732</v>
      </c>
      <c r="Z42" s="29">
        <v>1115.7661694384849</v>
      </c>
      <c r="AA42" s="29">
        <v>173720.85427269829</v>
      </c>
      <c r="AB42" s="29">
        <v>2068.1054080083127</v>
      </c>
      <c r="AC42" s="29">
        <v>341551.93933014903</v>
      </c>
      <c r="AD42" s="29">
        <v>4066.0945158351064</v>
      </c>
      <c r="AE42" s="29">
        <v>140471.49233629421</v>
      </c>
      <c r="AF42" s="29">
        <v>1672.2796706701686</v>
      </c>
      <c r="AG42" s="29">
        <v>193456.77035027367</v>
      </c>
      <c r="AH42" s="29">
        <v>2303.05678988421</v>
      </c>
      <c r="AI42" s="29">
        <v>7623.6766435811651</v>
      </c>
      <c r="AJ42" s="29">
        <v>90.758055280728158</v>
      </c>
      <c r="AK42" s="29">
        <v>-52167.10085923328</v>
      </c>
      <c r="AL42" s="29">
        <v>-621.03691499087233</v>
      </c>
      <c r="AM42" s="29">
        <v>1234087.4853247085</v>
      </c>
      <c r="AN42" s="29">
        <v>14691.517682437008</v>
      </c>
      <c r="AO42" s="29">
        <v>1166680.8922047899</v>
      </c>
      <c r="AP42" s="29">
        <v>13889.058240533213</v>
      </c>
      <c r="AQ42" s="29">
        <v>-86505.469620988981</v>
      </c>
      <c r="AR42" s="29">
        <v>-1029.8270192974878</v>
      </c>
      <c r="AS42" s="29">
        <v>67406.593119918791</v>
      </c>
      <c r="AT42" s="29">
        <v>802.4594419037951</v>
      </c>
      <c r="AU42" s="29">
        <v>-344580.53839264595</v>
      </c>
      <c r="AV42" s="29">
        <v>-4102.1492665791175</v>
      </c>
      <c r="AW42" s="29">
        <v>-190668.47565173815</v>
      </c>
      <c r="AX42" s="29">
        <v>-2269.8628053778348</v>
      </c>
      <c r="AY42" s="29">
        <v>4.0000000000000004E-23</v>
      </c>
      <c r="AZ42" s="30" t="s">
        <v>52</v>
      </c>
      <c r="BA42" s="31"/>
      <c r="BB42" s="28" t="s">
        <v>54</v>
      </c>
      <c r="BC42" s="27">
        <v>0</v>
      </c>
      <c r="BD42" s="35">
        <v>45562.557824074072</v>
      </c>
    </row>
    <row r="43" spans="1:56" x14ac:dyDescent="0.2">
      <c r="A43" s="27">
        <v>41</v>
      </c>
      <c r="B43" s="27">
        <v>15</v>
      </c>
      <c r="C43" s="28" t="s">
        <v>77</v>
      </c>
      <c r="D43" s="28" t="s">
        <v>78</v>
      </c>
      <c r="E43" s="28" t="s">
        <v>52</v>
      </c>
      <c r="F43" s="28" t="s">
        <v>53</v>
      </c>
      <c r="G43" s="27">
        <v>0</v>
      </c>
      <c r="H43" s="28" t="s">
        <v>262</v>
      </c>
      <c r="I43" s="28" t="s">
        <v>252</v>
      </c>
      <c r="J43" s="28" t="s">
        <v>253</v>
      </c>
      <c r="K43" s="27">
        <v>1</v>
      </c>
      <c r="L43" s="27">
        <v>0.14058147770451662</v>
      </c>
      <c r="M43" s="27">
        <v>0</v>
      </c>
      <c r="N43" s="29">
        <v>62</v>
      </c>
      <c r="O43" s="29">
        <v>986363.29671790113</v>
      </c>
      <c r="P43" s="29">
        <v>15909.085430933888</v>
      </c>
      <c r="Q43" s="29">
        <v>1035739.8978298318</v>
      </c>
      <c r="R43" s="29">
        <v>16705.482223061801</v>
      </c>
      <c r="S43" s="29">
        <v>673147.80797249626</v>
      </c>
      <c r="T43" s="29">
        <v>10857.222709233807</v>
      </c>
      <c r="U43" s="29">
        <v>651195.07889047114</v>
      </c>
      <c r="V43" s="29">
        <v>10503.146433717275</v>
      </c>
      <c r="W43" s="29">
        <v>8315.4500000000007</v>
      </c>
      <c r="X43" s="29">
        <v>134.12016129032256</v>
      </c>
      <c r="Y43" s="29">
        <v>13637.27908202503</v>
      </c>
      <c r="Z43" s="29">
        <v>219.95611422621016</v>
      </c>
      <c r="AA43" s="29">
        <v>103651.08761756736</v>
      </c>
      <c r="AB43" s="29">
        <v>1671.7917357672152</v>
      </c>
      <c r="AC43" s="29">
        <v>258941.00223976822</v>
      </c>
      <c r="AD43" s="29">
        <v>4176.4677780607772</v>
      </c>
      <c r="AE43" s="29">
        <v>111671.45914049361</v>
      </c>
      <c r="AF43" s="29">
        <v>1801.1525667821547</v>
      </c>
      <c r="AG43" s="29">
        <v>144742.21146754612</v>
      </c>
      <c r="AH43" s="29">
        <v>2334.5517978636472</v>
      </c>
      <c r="AI43" s="29">
        <v>2527.331631728488</v>
      </c>
      <c r="AJ43" s="29">
        <v>40.763413414975616</v>
      </c>
      <c r="AK43" s="29">
        <v>-49376.60111193062</v>
      </c>
      <c r="AL43" s="29">
        <v>-796.39679212791305</v>
      </c>
      <c r="AM43" s="29">
        <v>991749.82926996029</v>
      </c>
      <c r="AN43" s="29">
        <v>15995.964988225167</v>
      </c>
      <c r="AO43" s="29">
        <v>743026.89333011059</v>
      </c>
      <c r="AP43" s="29">
        <v>11984.304731130816</v>
      </c>
      <c r="AQ43" s="29">
        <v>208908.71505767599</v>
      </c>
      <c r="AR43" s="29">
        <v>3369.4954041560636</v>
      </c>
      <c r="AS43" s="29">
        <v>248722.93593984982</v>
      </c>
      <c r="AT43" s="29">
        <v>4011.6602570943514</v>
      </c>
      <c r="AU43" s="29">
        <v>-34427.688330114608</v>
      </c>
      <c r="AV43" s="29">
        <v>-555.28529564700978</v>
      </c>
      <c r="AW43" s="29">
        <v>5386.5325520592523</v>
      </c>
      <c r="AX43" s="29">
        <v>86.87955729127826</v>
      </c>
      <c r="AY43" s="29">
        <v>-1.4200000000000001E-22</v>
      </c>
      <c r="AZ43" s="30" t="s">
        <v>61</v>
      </c>
      <c r="BA43" s="31"/>
      <c r="BB43" s="28" t="s">
        <v>54</v>
      </c>
      <c r="BC43" s="27">
        <v>0</v>
      </c>
      <c r="BD43" s="35">
        <v>45562.557824074072</v>
      </c>
    </row>
    <row r="44" spans="1:56" x14ac:dyDescent="0.2">
      <c r="A44" s="27">
        <v>41</v>
      </c>
      <c r="B44" s="27">
        <v>15</v>
      </c>
      <c r="C44" s="28" t="s">
        <v>77</v>
      </c>
      <c r="D44" s="28" t="s">
        <v>78</v>
      </c>
      <c r="E44" s="28" t="s">
        <v>52</v>
      </c>
      <c r="F44" s="28" t="s">
        <v>53</v>
      </c>
      <c r="G44" s="27">
        <v>0</v>
      </c>
      <c r="H44" s="28" t="s">
        <v>262</v>
      </c>
      <c r="I44" s="28" t="s">
        <v>254</v>
      </c>
      <c r="J44" s="28" t="s">
        <v>255</v>
      </c>
      <c r="K44" s="27">
        <v>2</v>
      </c>
      <c r="L44" s="27">
        <v>0.51179419841111951</v>
      </c>
      <c r="M44" s="27">
        <v>0</v>
      </c>
      <c r="N44" s="29">
        <v>192</v>
      </c>
      <c r="O44" s="29">
        <v>3590907.0030330792</v>
      </c>
      <c r="P44" s="29">
        <v>18702.64064079729</v>
      </c>
      <c r="Q44" s="29">
        <v>3770665.0934940549</v>
      </c>
      <c r="R44" s="29">
        <v>19638.880695281539</v>
      </c>
      <c r="S44" s="29">
        <v>2435958.0876293066</v>
      </c>
      <c r="T44" s="29">
        <v>12687.281706402639</v>
      </c>
      <c r="U44" s="29">
        <v>2181887.5164046856</v>
      </c>
      <c r="V44" s="29">
        <v>11363.997481274404</v>
      </c>
      <c r="W44" s="29">
        <v>79379.7</v>
      </c>
      <c r="X44" s="29">
        <v>413.43593750000002</v>
      </c>
      <c r="Y44" s="29">
        <v>174690.87122462122</v>
      </c>
      <c r="Z44" s="29">
        <v>909.84828762823543</v>
      </c>
      <c r="AA44" s="29">
        <v>392018.78803549235</v>
      </c>
      <c r="AB44" s="29">
        <v>2041.7645210181893</v>
      </c>
      <c r="AC44" s="29">
        <v>942688.21782925609</v>
      </c>
      <c r="AD44" s="29">
        <v>4909.8344678607082</v>
      </c>
      <c r="AE44" s="29">
        <v>406545.76868466649</v>
      </c>
      <c r="AF44" s="29">
        <v>2117.4258785659708</v>
      </c>
      <c r="AG44" s="29">
        <v>526941.5665838141</v>
      </c>
      <c r="AH44" s="29">
        <v>2744.4873259573651</v>
      </c>
      <c r="AI44" s="29">
        <v>9200.8825607755844</v>
      </c>
      <c r="AJ44" s="29">
        <v>47.921263337372835</v>
      </c>
      <c r="AK44" s="29">
        <v>-179758.09046097563</v>
      </c>
      <c r="AL44" s="29">
        <v>-936.24005448424793</v>
      </c>
      <c r="AM44" s="29">
        <v>3610516.9556008778</v>
      </c>
      <c r="AN44" s="29">
        <v>18804.775810421241</v>
      </c>
      <c r="AO44" s="29">
        <v>2705028.1408271953</v>
      </c>
      <c r="AP44" s="29">
        <v>14088.688233474973</v>
      </c>
      <c r="AQ44" s="29">
        <v>760543.06804747134</v>
      </c>
      <c r="AR44" s="29">
        <v>3961.1618127472461</v>
      </c>
      <c r="AS44" s="29">
        <v>905488.81477368285</v>
      </c>
      <c r="AT44" s="29">
        <v>4716.0875769462637</v>
      </c>
      <c r="AU44" s="29">
        <v>-125335.79415841328</v>
      </c>
      <c r="AV44" s="29">
        <v>-652.79059457506901</v>
      </c>
      <c r="AW44" s="29">
        <v>19609.952567798315</v>
      </c>
      <c r="AX44" s="29">
        <v>102.13516962394955</v>
      </c>
      <c r="AY44" s="29">
        <v>2.1000000000000001E-22</v>
      </c>
      <c r="AZ44" s="30" t="s">
        <v>61</v>
      </c>
      <c r="BA44" s="31"/>
      <c r="BB44" s="28" t="s">
        <v>54</v>
      </c>
      <c r="BC44" s="27">
        <v>0</v>
      </c>
      <c r="BD44" s="35">
        <v>45562.557824074072</v>
      </c>
    </row>
    <row r="45" spans="1:56" x14ac:dyDescent="0.2">
      <c r="A45" s="27">
        <v>41</v>
      </c>
      <c r="B45" s="27">
        <v>15</v>
      </c>
      <c r="C45" s="28" t="s">
        <v>77</v>
      </c>
      <c r="D45" s="28" t="s">
        <v>78</v>
      </c>
      <c r="E45" s="28" t="s">
        <v>52</v>
      </c>
      <c r="F45" s="28" t="s">
        <v>53</v>
      </c>
      <c r="G45" s="27">
        <v>0</v>
      </c>
      <c r="H45" s="28" t="s">
        <v>262</v>
      </c>
      <c r="I45" s="28" t="s">
        <v>256</v>
      </c>
      <c r="J45" s="28" t="s">
        <v>257</v>
      </c>
      <c r="K45" s="27">
        <v>3</v>
      </c>
      <c r="L45" s="27">
        <v>0.34762432388436387</v>
      </c>
      <c r="M45" s="27">
        <v>0</v>
      </c>
      <c r="N45" s="29">
        <v>98.5</v>
      </c>
      <c r="O45" s="29">
        <v>2439040.1902490193</v>
      </c>
      <c r="P45" s="29">
        <v>24761.82934262964</v>
      </c>
      <c r="Q45" s="29">
        <v>2561136.698676113</v>
      </c>
      <c r="R45" s="29">
        <v>26001.387803818408</v>
      </c>
      <c r="S45" s="29">
        <v>1643773.6543981973</v>
      </c>
      <c r="T45" s="29">
        <v>16688.05740505784</v>
      </c>
      <c r="U45" s="29">
        <v>1370429.6547048434</v>
      </c>
      <c r="V45" s="29">
        <v>13912.991418323285</v>
      </c>
      <c r="W45" s="29">
        <v>79685.55</v>
      </c>
      <c r="X45" s="29">
        <v>808.99035532994924</v>
      </c>
      <c r="Y45" s="29">
        <v>193658.44969335376</v>
      </c>
      <c r="Z45" s="29">
        <v>1966.0756314046064</v>
      </c>
      <c r="AA45" s="29">
        <v>277063.96434694034</v>
      </c>
      <c r="AB45" s="29">
        <v>2812.8321253496479</v>
      </c>
      <c r="AC45" s="29">
        <v>640299.07993097568</v>
      </c>
      <c r="AD45" s="29">
        <v>6500.4982734109199</v>
      </c>
      <c r="AE45" s="29">
        <v>276136.77217483998</v>
      </c>
      <c r="AF45" s="29">
        <v>2803.4190068511666</v>
      </c>
      <c r="AG45" s="29">
        <v>357912.82194863982</v>
      </c>
      <c r="AH45" s="29">
        <v>3633.6327101384745</v>
      </c>
      <c r="AI45" s="29">
        <v>6249.4858074959266</v>
      </c>
      <c r="AJ45" s="29">
        <v>63.446556421278451</v>
      </c>
      <c r="AK45" s="29">
        <v>-122096.50842709377</v>
      </c>
      <c r="AL45" s="29">
        <v>-1239.5584611887689</v>
      </c>
      <c r="AM45" s="29">
        <v>2452359.7951291618</v>
      </c>
      <c r="AN45" s="29">
        <v>24897.053757656464</v>
      </c>
      <c r="AO45" s="29">
        <v>1837327.5458426946</v>
      </c>
      <c r="AP45" s="29">
        <v>18653.071531397916</v>
      </c>
      <c r="AQ45" s="29">
        <v>516581.21689485293</v>
      </c>
      <c r="AR45" s="29">
        <v>5244.4793593386075</v>
      </c>
      <c r="AS45" s="29">
        <v>615032.24928646744</v>
      </c>
      <c r="AT45" s="29">
        <v>6243.9822262585512</v>
      </c>
      <c r="AU45" s="29">
        <v>-85131.427511472139</v>
      </c>
      <c r="AV45" s="29">
        <v>-864.27845189311802</v>
      </c>
      <c r="AW45" s="29">
        <v>13319.604880142435</v>
      </c>
      <c r="AX45" s="29">
        <v>135.22441502682673</v>
      </c>
      <c r="AY45" s="29">
        <v>-1.6000000000000002E-22</v>
      </c>
      <c r="AZ45" s="30" t="s">
        <v>61</v>
      </c>
      <c r="BA45" s="31"/>
      <c r="BB45" s="28" t="s">
        <v>54</v>
      </c>
      <c r="BC45" s="27">
        <v>0</v>
      </c>
      <c r="BD45" s="35">
        <v>45562.557824074072</v>
      </c>
    </row>
    <row r="46" spans="1:56" x14ac:dyDescent="0.2">
      <c r="A46" s="27">
        <v>215</v>
      </c>
      <c r="B46" s="27">
        <v>16</v>
      </c>
      <c r="C46" s="28" t="s">
        <v>79</v>
      </c>
      <c r="D46" s="28" t="s">
        <v>80</v>
      </c>
      <c r="E46" s="28" t="s">
        <v>52</v>
      </c>
      <c r="F46" s="28" t="s">
        <v>53</v>
      </c>
      <c r="G46" s="27">
        <v>0</v>
      </c>
      <c r="H46" s="28" t="s">
        <v>262</v>
      </c>
      <c r="I46" s="28" t="s">
        <v>252</v>
      </c>
      <c r="J46" s="28" t="s">
        <v>253</v>
      </c>
      <c r="K46" s="27">
        <v>1</v>
      </c>
      <c r="L46" s="27">
        <v>0.16007915601226255</v>
      </c>
      <c r="M46" s="27">
        <v>0.69696969696969702</v>
      </c>
      <c r="N46" s="29">
        <v>252.5</v>
      </c>
      <c r="O46" s="29">
        <v>3610384.4004841237</v>
      </c>
      <c r="P46" s="29">
        <v>14298.552081125243</v>
      </c>
      <c r="Q46" s="29">
        <v>3711218.6994731356</v>
      </c>
      <c r="R46" s="29">
        <v>14697.895839497569</v>
      </c>
      <c r="S46" s="29">
        <v>2775294.5171114714</v>
      </c>
      <c r="T46" s="29">
        <v>10991.265414302856</v>
      </c>
      <c r="U46" s="29">
        <v>2629746.5550375283</v>
      </c>
      <c r="V46" s="29">
        <v>10414.837841732784</v>
      </c>
      <c r="W46" s="29">
        <v>25004.82</v>
      </c>
      <c r="X46" s="29">
        <v>99.028990099009889</v>
      </c>
      <c r="Y46" s="29">
        <v>120543.142073943</v>
      </c>
      <c r="Z46" s="29">
        <v>477.39858247106133</v>
      </c>
      <c r="AA46" s="29">
        <v>370338.31601091847</v>
      </c>
      <c r="AB46" s="29">
        <v>1466.6864000432413</v>
      </c>
      <c r="AC46" s="29">
        <v>565585.8663507459</v>
      </c>
      <c r="AD46" s="29">
        <v>2239.9440251514684</v>
      </c>
      <c r="AE46" s="29">
        <v>141108.81554987337</v>
      </c>
      <c r="AF46" s="29">
        <v>558.84679425692411</v>
      </c>
      <c r="AG46" s="29">
        <v>402237.5818183588</v>
      </c>
      <c r="AH46" s="29">
        <v>1593.0201260133015</v>
      </c>
      <c r="AI46" s="29">
        <v>22239.468982513808</v>
      </c>
      <c r="AJ46" s="29">
        <v>88.077104881242803</v>
      </c>
      <c r="AK46" s="29">
        <v>-100834.29898901164</v>
      </c>
      <c r="AL46" s="29">
        <v>-399.34375837232335</v>
      </c>
      <c r="AM46" s="29">
        <v>3724404.3123008306</v>
      </c>
      <c r="AN46" s="29">
        <v>14750.116088320123</v>
      </c>
      <c r="AO46" s="29">
        <v>2839290.6408989285</v>
      </c>
      <c r="AP46" s="29">
        <v>11244.715409500706</v>
      </c>
      <c r="AQ46" s="29">
        <v>872943.65356607013</v>
      </c>
      <c r="AR46" s="29">
        <v>3457.2025883804749</v>
      </c>
      <c r="AS46" s="29">
        <v>885113.67140190233</v>
      </c>
      <c r="AT46" s="29">
        <v>3505.4006788194147</v>
      </c>
      <c r="AU46" s="29">
        <v>101849.89398087494</v>
      </c>
      <c r="AV46" s="29">
        <v>403.36591675594025</v>
      </c>
      <c r="AW46" s="29">
        <v>114019.91181670719</v>
      </c>
      <c r="AX46" s="29">
        <v>451.56400719487993</v>
      </c>
      <c r="AY46" s="29">
        <v>-3.3000000000000001E-22</v>
      </c>
      <c r="AZ46" s="30" t="s">
        <v>52</v>
      </c>
      <c r="BA46" s="31"/>
      <c r="BB46" s="28" t="s">
        <v>54</v>
      </c>
      <c r="BC46" s="27">
        <v>0</v>
      </c>
      <c r="BD46" s="35">
        <v>45562.557824074072</v>
      </c>
    </row>
    <row r="47" spans="1:56" x14ac:dyDescent="0.2">
      <c r="A47" s="27">
        <v>215</v>
      </c>
      <c r="B47" s="27">
        <v>16</v>
      </c>
      <c r="C47" s="28" t="s">
        <v>79</v>
      </c>
      <c r="D47" s="28" t="s">
        <v>80</v>
      </c>
      <c r="E47" s="28" t="s">
        <v>52</v>
      </c>
      <c r="F47" s="28" t="s">
        <v>53</v>
      </c>
      <c r="G47" s="27">
        <v>0</v>
      </c>
      <c r="H47" s="28" t="s">
        <v>262</v>
      </c>
      <c r="I47" s="28" t="s">
        <v>254</v>
      </c>
      <c r="J47" s="28" t="s">
        <v>255</v>
      </c>
      <c r="K47" s="27">
        <v>2</v>
      </c>
      <c r="L47" s="27">
        <v>0.52251056015544328</v>
      </c>
      <c r="M47" s="27">
        <v>0.30303030303030298</v>
      </c>
      <c r="N47" s="29">
        <v>729.5</v>
      </c>
      <c r="O47" s="29">
        <v>11784569.724548804</v>
      </c>
      <c r="P47" s="29">
        <v>16154.310794446614</v>
      </c>
      <c r="Q47" s="29">
        <v>12113700.558069654</v>
      </c>
      <c r="R47" s="29">
        <v>16605.483972679445</v>
      </c>
      <c r="S47" s="29">
        <v>8978238.425930839</v>
      </c>
      <c r="T47" s="29">
        <v>12307.386464607045</v>
      </c>
      <c r="U47" s="29">
        <v>7769099.203216278</v>
      </c>
      <c r="V47" s="29">
        <v>10649.89609762341</v>
      </c>
      <c r="W47" s="29">
        <v>263857.12</v>
      </c>
      <c r="X47" s="29">
        <v>361.69584647018502</v>
      </c>
      <c r="Y47" s="29">
        <v>945282.10271456104</v>
      </c>
      <c r="Z47" s="29">
        <v>1295.7945205134488</v>
      </c>
      <c r="AA47" s="29">
        <v>1289346.7776807244</v>
      </c>
      <c r="AB47" s="29">
        <v>1767.4390372593889</v>
      </c>
      <c r="AC47" s="29">
        <v>1846115.3544580899</v>
      </c>
      <c r="AD47" s="29">
        <v>2530.6584708130085</v>
      </c>
      <c r="AE47" s="29">
        <v>460589.92371366243</v>
      </c>
      <c r="AF47" s="29">
        <v>631.37755135526015</v>
      </c>
      <c r="AG47" s="29">
        <v>1312934.1097686801</v>
      </c>
      <c r="AH47" s="29">
        <v>1799.7725973525428</v>
      </c>
      <c r="AI47" s="29">
        <v>72591.320975747425</v>
      </c>
      <c r="AJ47" s="29">
        <v>99.508322105205494</v>
      </c>
      <c r="AK47" s="29">
        <v>-329130.8335208486</v>
      </c>
      <c r="AL47" s="29">
        <v>-451.17317823282877</v>
      </c>
      <c r="AM47" s="29">
        <v>12156739.402827583</v>
      </c>
      <c r="AN47" s="29">
        <v>16664.481703670433</v>
      </c>
      <c r="AO47" s="29">
        <v>9267660.9508521017</v>
      </c>
      <c r="AP47" s="29">
        <v>12704.127417206444</v>
      </c>
      <c r="AQ47" s="29">
        <v>2849354.5866396637</v>
      </c>
      <c r="AR47" s="29">
        <v>3905.9007356266802</v>
      </c>
      <c r="AS47" s="29">
        <v>2889078.4519754811</v>
      </c>
      <c r="AT47" s="29">
        <v>3960.3542864639899</v>
      </c>
      <c r="AU47" s="29">
        <v>332445.8129429596</v>
      </c>
      <c r="AV47" s="29">
        <v>455.71735838651063</v>
      </c>
      <c r="AW47" s="29">
        <v>372169.67827877717</v>
      </c>
      <c r="AX47" s="29">
        <v>510.17090922382062</v>
      </c>
      <c r="AY47" s="29">
        <v>1.5600000000000002E-21</v>
      </c>
      <c r="AZ47" s="30" t="s">
        <v>52</v>
      </c>
      <c r="BA47" s="31"/>
      <c r="BB47" s="28" t="s">
        <v>54</v>
      </c>
      <c r="BC47" s="27">
        <v>0</v>
      </c>
      <c r="BD47" s="35">
        <v>45562.557824074072</v>
      </c>
    </row>
    <row r="48" spans="1:56" x14ac:dyDescent="0.2">
      <c r="A48" s="27">
        <v>215</v>
      </c>
      <c r="B48" s="27">
        <v>16</v>
      </c>
      <c r="C48" s="28" t="s">
        <v>79</v>
      </c>
      <c r="D48" s="28" t="s">
        <v>80</v>
      </c>
      <c r="E48" s="28" t="s">
        <v>52</v>
      </c>
      <c r="F48" s="28" t="s">
        <v>53</v>
      </c>
      <c r="G48" s="27">
        <v>0</v>
      </c>
      <c r="H48" s="28" t="s">
        <v>262</v>
      </c>
      <c r="I48" s="28" t="s">
        <v>256</v>
      </c>
      <c r="J48" s="28" t="s">
        <v>257</v>
      </c>
      <c r="K48" s="27">
        <v>3</v>
      </c>
      <c r="L48" s="27">
        <v>0.31741028383229419</v>
      </c>
      <c r="M48" s="27">
        <v>0</v>
      </c>
      <c r="N48" s="29">
        <v>347</v>
      </c>
      <c r="O48" s="29">
        <v>7158790.4749670718</v>
      </c>
      <c r="P48" s="29">
        <v>20630.52010076966</v>
      </c>
      <c r="Q48" s="29">
        <v>7358728.0824572118</v>
      </c>
      <c r="R48" s="29">
        <v>21206.709171346432</v>
      </c>
      <c r="S48" s="29">
        <v>5438096.4069576897</v>
      </c>
      <c r="T48" s="29">
        <v>15671.747570483256</v>
      </c>
      <c r="U48" s="29">
        <v>4715372.9517461937</v>
      </c>
      <c r="V48" s="29">
        <v>13588.971042496236</v>
      </c>
      <c r="W48" s="29">
        <v>214244.98</v>
      </c>
      <c r="X48" s="29">
        <v>617.42069164265126</v>
      </c>
      <c r="Y48" s="29">
        <v>508478.47521149612</v>
      </c>
      <c r="Z48" s="29">
        <v>1465.3558363443688</v>
      </c>
      <c r="AA48" s="29">
        <v>799169.17630835727</v>
      </c>
      <c r="AB48" s="29">
        <v>2303.0811997358996</v>
      </c>
      <c r="AC48" s="29">
        <v>1121462.4991911643</v>
      </c>
      <c r="AD48" s="29">
        <v>3231.8804011272746</v>
      </c>
      <c r="AE48" s="29">
        <v>279795.26073646435</v>
      </c>
      <c r="AF48" s="29">
        <v>806.32639981689999</v>
      </c>
      <c r="AG48" s="29">
        <v>797570.07841296121</v>
      </c>
      <c r="AH48" s="29">
        <v>2298.472848452338</v>
      </c>
      <c r="AI48" s="29">
        <v>44097.160041738767</v>
      </c>
      <c r="AJ48" s="29">
        <v>127.08115285803679</v>
      </c>
      <c r="AK48" s="29">
        <v>-199937.60749013981</v>
      </c>
      <c r="AL48" s="29">
        <v>-576.18907057677166</v>
      </c>
      <c r="AM48" s="29">
        <v>7384872.9548715875</v>
      </c>
      <c r="AN48" s="29">
        <v>21282.054624990167</v>
      </c>
      <c r="AO48" s="29">
        <v>5629840.0782489702</v>
      </c>
      <c r="AP48" s="29">
        <v>16224.322992071962</v>
      </c>
      <c r="AQ48" s="29">
        <v>1730901.7597942664</v>
      </c>
      <c r="AR48" s="29">
        <v>4988.1895094935626</v>
      </c>
      <c r="AS48" s="29">
        <v>1755032.8766226165</v>
      </c>
      <c r="AT48" s="29">
        <v>5057.7316329182031</v>
      </c>
      <c r="AU48" s="29">
        <v>201951.36307616555</v>
      </c>
      <c r="AV48" s="29">
        <v>581.99240079586605</v>
      </c>
      <c r="AW48" s="29">
        <v>226082.4799045157</v>
      </c>
      <c r="AX48" s="29">
        <v>651.53452422050623</v>
      </c>
      <c r="AY48" s="29">
        <v>4.8E-22</v>
      </c>
      <c r="AZ48" s="30" t="s">
        <v>52</v>
      </c>
      <c r="BA48" s="31"/>
      <c r="BB48" s="28" t="s">
        <v>54</v>
      </c>
      <c r="BC48" s="27">
        <v>0</v>
      </c>
      <c r="BD48" s="35">
        <v>45562.557824074072</v>
      </c>
    </row>
    <row r="49" spans="1:56" x14ac:dyDescent="0.2">
      <c r="A49" s="27">
        <v>45</v>
      </c>
      <c r="B49" s="27">
        <v>17</v>
      </c>
      <c r="C49" s="28" t="s">
        <v>81</v>
      </c>
      <c r="D49" s="28" t="s">
        <v>82</v>
      </c>
      <c r="E49" s="28" t="s">
        <v>52</v>
      </c>
      <c r="F49" s="28" t="s">
        <v>60</v>
      </c>
      <c r="G49" s="27">
        <v>0</v>
      </c>
      <c r="H49" s="28" t="s">
        <v>262</v>
      </c>
      <c r="I49" s="28" t="s">
        <v>252</v>
      </c>
      <c r="J49" s="28" t="s">
        <v>253</v>
      </c>
      <c r="K49" s="27">
        <v>1</v>
      </c>
      <c r="L49" s="27">
        <v>0.18940638225832454</v>
      </c>
      <c r="M49" s="27">
        <v>0</v>
      </c>
      <c r="N49" s="29">
        <v>45</v>
      </c>
      <c r="O49" s="29">
        <v>685271.11100885668</v>
      </c>
      <c r="P49" s="29">
        <v>15228.246911307926</v>
      </c>
      <c r="Q49" s="29">
        <v>735851.64218000788</v>
      </c>
      <c r="R49" s="29">
        <v>16352.258715111284</v>
      </c>
      <c r="S49" s="29">
        <v>460358.00412602728</v>
      </c>
      <c r="T49" s="29">
        <v>10230.177869467272</v>
      </c>
      <c r="U49" s="29">
        <v>434101.05193423416</v>
      </c>
      <c r="V49" s="29">
        <v>9646.690042982982</v>
      </c>
      <c r="W49" s="29">
        <v>8743.4500000000007</v>
      </c>
      <c r="X49" s="29">
        <v>194.29888888888888</v>
      </c>
      <c r="Y49" s="29">
        <v>17513.502191793043</v>
      </c>
      <c r="Z49" s="29">
        <v>389.18893759540089</v>
      </c>
      <c r="AA49" s="29">
        <v>70198.285849174106</v>
      </c>
      <c r="AB49" s="29">
        <v>1559.9619077594245</v>
      </c>
      <c r="AC49" s="29">
        <v>205295.35220480643</v>
      </c>
      <c r="AD49" s="29">
        <v>4562.1189378845866</v>
      </c>
      <c r="AE49" s="29">
        <v>41285.155369143933</v>
      </c>
      <c r="AF49" s="29">
        <v>917.44789709208737</v>
      </c>
      <c r="AG49" s="29">
        <v>160038.18400428054</v>
      </c>
      <c r="AH49" s="29">
        <v>3556.4040889840112</v>
      </c>
      <c r="AI49" s="29">
        <v>3972.0128313819841</v>
      </c>
      <c r="AJ49" s="29">
        <v>88.266951808488557</v>
      </c>
      <c r="AK49" s="29">
        <v>-50580.53117115108</v>
      </c>
      <c r="AL49" s="29">
        <v>-1124.0118038033572</v>
      </c>
      <c r="AM49" s="29">
        <v>638684.56949162099</v>
      </c>
      <c r="AN49" s="29">
        <v>14192.990433147133</v>
      </c>
      <c r="AO49" s="29">
        <v>907055.0407325878</v>
      </c>
      <c r="AP49" s="29">
        <v>20156.778682946395</v>
      </c>
      <c r="AQ49" s="29">
        <v>-268370.47124096681</v>
      </c>
      <c r="AR49" s="29">
        <v>-5963.7882497992614</v>
      </c>
      <c r="AS49" s="29">
        <v>-268370.47124096681</v>
      </c>
      <c r="AT49" s="29">
        <v>-5963.7882497992614</v>
      </c>
      <c r="AU49" s="29">
        <v>-46586.541517235666</v>
      </c>
      <c r="AV49" s="29">
        <v>-1035.2564781607925</v>
      </c>
      <c r="AW49" s="29">
        <v>-46586.541517235666</v>
      </c>
      <c r="AX49" s="29">
        <v>-1035.2564781607925</v>
      </c>
      <c r="AY49" s="29">
        <v>4.5000000000000003E-23</v>
      </c>
      <c r="AZ49" s="30" t="s">
        <v>52</v>
      </c>
      <c r="BA49" s="31"/>
      <c r="BB49" s="28" t="s">
        <v>54</v>
      </c>
      <c r="BC49" s="27">
        <v>1</v>
      </c>
      <c r="BD49" s="35">
        <v>45562.557824074072</v>
      </c>
    </row>
    <row r="50" spans="1:56" x14ac:dyDescent="0.2">
      <c r="A50" s="27">
        <v>45</v>
      </c>
      <c r="B50" s="27">
        <v>17</v>
      </c>
      <c r="C50" s="28" t="s">
        <v>81</v>
      </c>
      <c r="D50" s="28" t="s">
        <v>82</v>
      </c>
      <c r="E50" s="28" t="s">
        <v>52</v>
      </c>
      <c r="F50" s="28" t="s">
        <v>60</v>
      </c>
      <c r="G50" s="27">
        <v>0</v>
      </c>
      <c r="H50" s="28" t="s">
        <v>262</v>
      </c>
      <c r="I50" s="28" t="s">
        <v>254</v>
      </c>
      <c r="J50" s="28" t="s">
        <v>255</v>
      </c>
      <c r="K50" s="27">
        <v>2</v>
      </c>
      <c r="L50" s="27">
        <v>0.81059361774167549</v>
      </c>
      <c r="M50" s="27">
        <v>0</v>
      </c>
      <c r="N50" s="29">
        <v>137</v>
      </c>
      <c r="O50" s="29">
        <v>2932722.6589911436</v>
      </c>
      <c r="P50" s="29">
        <v>21406.734737161631</v>
      </c>
      <c r="Q50" s="29">
        <v>3149189.7878199918</v>
      </c>
      <c r="R50" s="29">
        <v>22986.786772408701</v>
      </c>
      <c r="S50" s="29">
        <v>1954172.3758739727</v>
      </c>
      <c r="T50" s="29">
        <v>14264.031940685934</v>
      </c>
      <c r="U50" s="29">
        <v>1672781.6480657656</v>
      </c>
      <c r="V50" s="29">
        <v>12210.085022377853</v>
      </c>
      <c r="W50" s="29">
        <v>75770.210000000006</v>
      </c>
      <c r="X50" s="29">
        <v>553.06722627737224</v>
      </c>
      <c r="Y50" s="29">
        <v>205620.51780820699</v>
      </c>
      <c r="Z50" s="29">
        <v>1500.8796920307077</v>
      </c>
      <c r="AA50" s="29">
        <v>316424.51415082591</v>
      </c>
      <c r="AB50" s="29">
        <v>2309.6679865023789</v>
      </c>
      <c r="AC50" s="29">
        <v>878592.8977951936</v>
      </c>
      <c r="AD50" s="29">
        <v>6413.0868452203904</v>
      </c>
      <c r="AE50" s="29">
        <v>176686.14463085608</v>
      </c>
      <c r="AF50" s="29">
        <v>1289.6798878164675</v>
      </c>
      <c r="AG50" s="29">
        <v>684907.91599571961</v>
      </c>
      <c r="AH50" s="29">
        <v>4999.3278539833536</v>
      </c>
      <c r="AI50" s="29">
        <v>16998.837168618014</v>
      </c>
      <c r="AJ50" s="29">
        <v>124.07910342056945</v>
      </c>
      <c r="AK50" s="29">
        <v>-216467.12882884894</v>
      </c>
      <c r="AL50" s="29">
        <v>-1580.0520352470724</v>
      </c>
      <c r="AM50" s="29">
        <v>2733348.4205083787</v>
      </c>
      <c r="AN50" s="29">
        <v>19951.448324878682</v>
      </c>
      <c r="AO50" s="29">
        <v>3881880.9492674125</v>
      </c>
      <c r="AP50" s="29">
        <v>28334.897439908116</v>
      </c>
      <c r="AQ50" s="29">
        <v>-1148532.5287590332</v>
      </c>
      <c r="AR50" s="29">
        <v>-8383.4491150294398</v>
      </c>
      <c r="AS50" s="29">
        <v>-1148532.5287590332</v>
      </c>
      <c r="AT50" s="29">
        <v>-8383.4491150294398</v>
      </c>
      <c r="AU50" s="29">
        <v>-199374.23848276437</v>
      </c>
      <c r="AV50" s="29">
        <v>-1455.2864122829512</v>
      </c>
      <c r="AW50" s="29">
        <v>-199374.23848276434</v>
      </c>
      <c r="AX50" s="29">
        <v>-1455.2864122829512</v>
      </c>
      <c r="AY50" s="29">
        <v>-1.3E-22</v>
      </c>
      <c r="AZ50" s="30" t="s">
        <v>52</v>
      </c>
      <c r="BA50" s="31"/>
      <c r="BB50" s="28" t="s">
        <v>54</v>
      </c>
      <c r="BC50" s="27">
        <v>1</v>
      </c>
      <c r="BD50" s="35">
        <v>45562.557824074072</v>
      </c>
    </row>
    <row r="51" spans="1:56" x14ac:dyDescent="0.2">
      <c r="A51" s="27">
        <v>46</v>
      </c>
      <c r="B51" s="27">
        <v>18</v>
      </c>
      <c r="C51" s="28" t="s">
        <v>83</v>
      </c>
      <c r="D51" s="28" t="s">
        <v>84</v>
      </c>
      <c r="E51" s="28" t="s">
        <v>52</v>
      </c>
      <c r="F51" s="28" t="s">
        <v>60</v>
      </c>
      <c r="G51" s="27">
        <v>0</v>
      </c>
      <c r="H51" s="28" t="s">
        <v>262</v>
      </c>
      <c r="I51" s="28" t="s">
        <v>252</v>
      </c>
      <c r="J51" s="28" t="s">
        <v>253</v>
      </c>
      <c r="K51" s="27">
        <v>1</v>
      </c>
      <c r="L51" s="27">
        <v>0.18966775695854021</v>
      </c>
      <c r="M51" s="27">
        <v>0</v>
      </c>
      <c r="N51" s="29">
        <v>24.5</v>
      </c>
      <c r="O51" s="29">
        <v>236753.49836097425</v>
      </c>
      <c r="P51" s="29">
        <v>9663.4080963662964</v>
      </c>
      <c r="Q51" s="29">
        <v>241530.73602259179</v>
      </c>
      <c r="R51" s="29">
        <v>9858.3973886772164</v>
      </c>
      <c r="S51" s="29">
        <v>174409.96270017399</v>
      </c>
      <c r="T51" s="29">
        <v>7118.7739877622025</v>
      </c>
      <c r="U51" s="29">
        <v>165110.24309271033</v>
      </c>
      <c r="V51" s="29">
        <v>6739.1935956208281</v>
      </c>
      <c r="W51" s="29">
        <v>6629.96</v>
      </c>
      <c r="X51" s="29">
        <v>270.61061224489794</v>
      </c>
      <c r="Y51" s="29">
        <v>2669.7596074636731</v>
      </c>
      <c r="Z51" s="29">
        <v>108.96977989647647</v>
      </c>
      <c r="AA51" s="29">
        <v>33640.22256180668</v>
      </c>
      <c r="AB51" s="29">
        <v>1373.0703086451704</v>
      </c>
      <c r="AC51" s="29">
        <v>33480.550760611128</v>
      </c>
      <c r="AD51" s="29">
        <v>1366.5530922698417</v>
      </c>
      <c r="AE51" s="29">
        <v>3290.7355832306721</v>
      </c>
      <c r="AF51" s="29">
        <v>134.31573809104785</v>
      </c>
      <c r="AG51" s="29">
        <v>29838.929827007159</v>
      </c>
      <c r="AH51" s="29">
        <v>1217.9155031431492</v>
      </c>
      <c r="AI51" s="29">
        <v>350.88535037329933</v>
      </c>
      <c r="AJ51" s="29">
        <v>14.321851035644871</v>
      </c>
      <c r="AK51" s="29">
        <v>-4777.2376616175352</v>
      </c>
      <c r="AL51" s="29">
        <v>-194.98929231091981</v>
      </c>
      <c r="AM51" s="29">
        <v>242545.44145222186</v>
      </c>
      <c r="AN51" s="29">
        <v>9899.8139368253815</v>
      </c>
      <c r="AO51" s="29">
        <v>201259.51245627162</v>
      </c>
      <c r="AP51" s="29">
        <v>8214.6739778070041</v>
      </c>
      <c r="AQ51" s="29">
        <v>38903.701968550973</v>
      </c>
      <c r="AR51" s="29">
        <v>1587.9062027979987</v>
      </c>
      <c r="AS51" s="29">
        <v>41285.928995950235</v>
      </c>
      <c r="AT51" s="29">
        <v>1685.1399590183769</v>
      </c>
      <c r="AU51" s="29">
        <v>3409.7160638483342</v>
      </c>
      <c r="AV51" s="29">
        <v>139.1720842387075</v>
      </c>
      <c r="AW51" s="29">
        <v>5791.9430912476</v>
      </c>
      <c r="AX51" s="29">
        <v>236.40584045908568</v>
      </c>
      <c r="AY51" s="29">
        <v>1.4199999999999999E-23</v>
      </c>
      <c r="AZ51" s="30" t="s">
        <v>52</v>
      </c>
      <c r="BA51" s="31"/>
      <c r="BB51" s="28" t="s">
        <v>54</v>
      </c>
      <c r="BC51" s="27">
        <v>0</v>
      </c>
      <c r="BD51" s="35">
        <v>45562.557824074072</v>
      </c>
    </row>
    <row r="52" spans="1:56" x14ac:dyDescent="0.2">
      <c r="A52" s="27">
        <v>46</v>
      </c>
      <c r="B52" s="27">
        <v>18</v>
      </c>
      <c r="C52" s="28" t="s">
        <v>83</v>
      </c>
      <c r="D52" s="28" t="s">
        <v>84</v>
      </c>
      <c r="E52" s="28" t="s">
        <v>52</v>
      </c>
      <c r="F52" s="28" t="s">
        <v>60</v>
      </c>
      <c r="G52" s="27">
        <v>0</v>
      </c>
      <c r="H52" s="28" t="s">
        <v>262</v>
      </c>
      <c r="I52" s="28" t="s">
        <v>254</v>
      </c>
      <c r="J52" s="28" t="s">
        <v>255</v>
      </c>
      <c r="K52" s="27">
        <v>2</v>
      </c>
      <c r="L52" s="27">
        <v>0.8103322430414599</v>
      </c>
      <c r="M52" s="27">
        <v>0</v>
      </c>
      <c r="N52" s="29">
        <v>50.5</v>
      </c>
      <c r="O52" s="29">
        <v>1011500.3016390257</v>
      </c>
      <c r="P52" s="29">
        <v>20029.708943347046</v>
      </c>
      <c r="Q52" s="29">
        <v>1031910.4639774081</v>
      </c>
      <c r="R52" s="29">
        <v>20433.870573810062</v>
      </c>
      <c r="S52" s="29">
        <v>734351.88729982602</v>
      </c>
      <c r="T52" s="29">
        <v>14541.621530689625</v>
      </c>
      <c r="U52" s="29">
        <v>644144.12690728984</v>
      </c>
      <c r="V52" s="29">
        <v>12755.329245688905</v>
      </c>
      <c r="W52" s="29">
        <v>27674.07</v>
      </c>
      <c r="X52" s="29">
        <v>548.00138613861384</v>
      </c>
      <c r="Y52" s="29">
        <v>62533.690392536329</v>
      </c>
      <c r="Z52" s="29">
        <v>1238.2908988621052</v>
      </c>
      <c r="AA52" s="29">
        <v>154517.02743819333</v>
      </c>
      <c r="AB52" s="29">
        <v>3059.7431175879865</v>
      </c>
      <c r="AC52" s="29">
        <v>143041.5492393889</v>
      </c>
      <c r="AD52" s="29">
        <v>2832.5059255324527</v>
      </c>
      <c r="AE52" s="29">
        <v>14059.264416769329</v>
      </c>
      <c r="AF52" s="29">
        <v>278.40127557959062</v>
      </c>
      <c r="AG52" s="29">
        <v>127483.17017299285</v>
      </c>
      <c r="AH52" s="29">
        <v>2524.4192113463928</v>
      </c>
      <c r="AI52" s="29">
        <v>1499.1146496267006</v>
      </c>
      <c r="AJ52" s="29">
        <v>29.685438606469319</v>
      </c>
      <c r="AK52" s="29">
        <v>-20410.162338382466</v>
      </c>
      <c r="AL52" s="29">
        <v>-404.16163046301909</v>
      </c>
      <c r="AM52" s="29">
        <v>1036245.6685477783</v>
      </c>
      <c r="AN52" s="29">
        <v>20519.716208866892</v>
      </c>
      <c r="AO52" s="29">
        <v>859856.59754372831</v>
      </c>
      <c r="AP52" s="29">
        <v>17026.863317697593</v>
      </c>
      <c r="AQ52" s="29">
        <v>166211.29803144903</v>
      </c>
      <c r="AR52" s="29">
        <v>3291.3128323059209</v>
      </c>
      <c r="AS52" s="29">
        <v>176389.07100404977</v>
      </c>
      <c r="AT52" s="29">
        <v>3492.852891169302</v>
      </c>
      <c r="AU52" s="29">
        <v>14567.593936151667</v>
      </c>
      <c r="AV52" s="29">
        <v>288.46720665646865</v>
      </c>
      <c r="AW52" s="29">
        <v>24745.366908752403</v>
      </c>
      <c r="AX52" s="29">
        <v>490.00726551984951</v>
      </c>
      <c r="AY52" s="29">
        <v>-1.24E-22</v>
      </c>
      <c r="AZ52" s="30" t="s">
        <v>52</v>
      </c>
      <c r="BA52" s="31"/>
      <c r="BB52" s="28" t="s">
        <v>54</v>
      </c>
      <c r="BC52" s="27">
        <v>0</v>
      </c>
      <c r="BD52" s="35">
        <v>45562.557824074072</v>
      </c>
    </row>
    <row r="53" spans="1:56" x14ac:dyDescent="0.2">
      <c r="A53" s="27">
        <v>212</v>
      </c>
      <c r="B53" s="27">
        <v>20</v>
      </c>
      <c r="C53" s="28" t="s">
        <v>85</v>
      </c>
      <c r="D53" s="28" t="s">
        <v>86</v>
      </c>
      <c r="E53" s="28" t="s">
        <v>52</v>
      </c>
      <c r="F53" s="28" t="s">
        <v>53</v>
      </c>
      <c r="G53" s="27">
        <v>0</v>
      </c>
      <c r="H53" s="28" t="s">
        <v>262</v>
      </c>
      <c r="I53" s="28" t="s">
        <v>252</v>
      </c>
      <c r="J53" s="28" t="s">
        <v>253</v>
      </c>
      <c r="K53" s="27">
        <v>1</v>
      </c>
      <c r="L53" s="27">
        <v>0.13845319674571124</v>
      </c>
      <c r="M53" s="27">
        <v>0.5</v>
      </c>
      <c r="N53" s="29">
        <v>81</v>
      </c>
      <c r="O53" s="29">
        <v>1261454.9120011108</v>
      </c>
      <c r="P53" s="29">
        <v>15573.51743211248</v>
      </c>
      <c r="Q53" s="29">
        <v>1296595.4866503011</v>
      </c>
      <c r="R53" s="29">
        <v>16007.351687040757</v>
      </c>
      <c r="S53" s="29">
        <v>890597.96727751172</v>
      </c>
      <c r="T53" s="29">
        <v>10995.036633055699</v>
      </c>
      <c r="U53" s="29">
        <v>857409.81494073651</v>
      </c>
      <c r="V53" s="29">
        <v>10585.306357293044</v>
      </c>
      <c r="W53" s="29">
        <v>12757.415000000001</v>
      </c>
      <c r="X53" s="29">
        <v>157.49895061728395</v>
      </c>
      <c r="Y53" s="29">
        <v>20430.737336775175</v>
      </c>
      <c r="Z53" s="29">
        <v>252.23132514537252</v>
      </c>
      <c r="AA53" s="29">
        <v>117244.99144948188</v>
      </c>
      <c r="AB53" s="29">
        <v>1447.469030240517</v>
      </c>
      <c r="AC53" s="29">
        <v>288752.52792330767</v>
      </c>
      <c r="AD53" s="29">
        <v>3564.8460237445388</v>
      </c>
      <c r="AE53" s="29">
        <v>123223.34510368301</v>
      </c>
      <c r="AF53" s="29">
        <v>1521.2758654775675</v>
      </c>
      <c r="AG53" s="29">
        <v>160849.85243857052</v>
      </c>
      <c r="AH53" s="29">
        <v>1985.8006473897594</v>
      </c>
      <c r="AI53" s="29">
        <v>4679.3303810541511</v>
      </c>
      <c r="AJ53" s="29">
        <v>57.769510877211744</v>
      </c>
      <c r="AK53" s="29">
        <v>-35140.574649190406</v>
      </c>
      <c r="AL53" s="29">
        <v>-433.83425492827649</v>
      </c>
      <c r="AM53" s="29">
        <v>1280065.7782468814</v>
      </c>
      <c r="AN53" s="29">
        <v>15803.281212924465</v>
      </c>
      <c r="AO53" s="29">
        <v>964128.59787366271</v>
      </c>
      <c r="AP53" s="29">
        <v>11902.822195971145</v>
      </c>
      <c r="AQ53" s="29">
        <v>309253.9061131067</v>
      </c>
      <c r="AR53" s="29">
        <v>3817.9494581865019</v>
      </c>
      <c r="AS53" s="29">
        <v>315937.18037321896</v>
      </c>
      <c r="AT53" s="29">
        <v>3900.4590169533199</v>
      </c>
      <c r="AU53" s="29">
        <v>11927.59198565857</v>
      </c>
      <c r="AV53" s="29">
        <v>147.25422204516752</v>
      </c>
      <c r="AW53" s="29">
        <v>18610.866245770794</v>
      </c>
      <c r="AX53" s="29">
        <v>229.76378081198513</v>
      </c>
      <c r="AY53" s="29">
        <v>-2.9099999999999999E-22</v>
      </c>
      <c r="AZ53" s="30" t="s">
        <v>61</v>
      </c>
      <c r="BA53" s="31"/>
      <c r="BB53" s="28" t="s">
        <v>54</v>
      </c>
      <c r="BC53" s="27">
        <v>0</v>
      </c>
      <c r="BD53" s="35">
        <v>45562.557824074072</v>
      </c>
    </row>
    <row r="54" spans="1:56" x14ac:dyDescent="0.2">
      <c r="A54" s="27">
        <v>214</v>
      </c>
      <c r="B54" s="27">
        <v>1</v>
      </c>
      <c r="C54" s="28" t="s">
        <v>50</v>
      </c>
      <c r="D54" s="28" t="s">
        <v>51</v>
      </c>
      <c r="E54" s="28" t="s">
        <v>52</v>
      </c>
      <c r="F54" s="28" t="s">
        <v>53</v>
      </c>
      <c r="G54" s="27">
        <v>0</v>
      </c>
      <c r="H54" s="28" t="s">
        <v>262</v>
      </c>
      <c r="I54" s="28" t="s">
        <v>252</v>
      </c>
      <c r="J54" s="28" t="s">
        <v>253</v>
      </c>
      <c r="K54" s="27">
        <v>1</v>
      </c>
      <c r="L54" s="27">
        <v>0.12750242093348477</v>
      </c>
      <c r="M54" s="27">
        <v>0</v>
      </c>
      <c r="N54" s="29">
        <v>218</v>
      </c>
      <c r="O54" s="29">
        <v>2403749.2555108285</v>
      </c>
      <c r="P54" s="29">
        <v>11026.372731701049</v>
      </c>
      <c r="Q54" s="29">
        <v>2561752.3682467178</v>
      </c>
      <c r="R54" s="29">
        <v>11751.15765250788</v>
      </c>
      <c r="S54" s="29">
        <v>1723727.039163905</v>
      </c>
      <c r="T54" s="29">
        <v>7907.0047668069037</v>
      </c>
      <c r="U54" s="29">
        <v>1628033.4013226822</v>
      </c>
      <c r="V54" s="29">
        <v>7468.0431253334036</v>
      </c>
      <c r="W54" s="29">
        <v>43533.18</v>
      </c>
      <c r="X54" s="29">
        <v>199.6934862385321</v>
      </c>
      <c r="Y54" s="29">
        <v>52160.457841222997</v>
      </c>
      <c r="Z54" s="29">
        <v>239.26815523496785</v>
      </c>
      <c r="AA54" s="29">
        <v>235783.32532624825</v>
      </c>
      <c r="AB54" s="29">
        <v>1081.5748868176522</v>
      </c>
      <c r="AC54" s="29">
        <v>602242.00375656469</v>
      </c>
      <c r="AD54" s="29">
        <v>2762.5779988833233</v>
      </c>
      <c r="AE54" s="29">
        <v>193673.28946812919</v>
      </c>
      <c r="AF54" s="29">
        <v>888.40958471618876</v>
      </c>
      <c r="AG54" s="29">
        <v>390930.98564465414</v>
      </c>
      <c r="AH54" s="29">
        <v>1793.2614020396975</v>
      </c>
      <c r="AI54" s="29">
        <v>17637.72864378128</v>
      </c>
      <c r="AJ54" s="29">
        <v>80.907012127437042</v>
      </c>
      <c r="AK54" s="29">
        <v>-158003.11273588915</v>
      </c>
      <c r="AL54" s="29">
        <v>-724.784920806831</v>
      </c>
      <c r="AM54" s="29">
        <v>2451196.4228569474</v>
      </c>
      <c r="AN54" s="29">
        <v>11244.020288334623</v>
      </c>
      <c r="AO54" s="29">
        <v>2220792.2805921477</v>
      </c>
      <c r="AP54" s="29">
        <v>10187.120553174989</v>
      </c>
      <c r="AQ54" s="29">
        <v>32958.355791938338</v>
      </c>
      <c r="AR54" s="29">
        <v>151.18511831164375</v>
      </c>
      <c r="AS54" s="29">
        <v>230404.14226480015</v>
      </c>
      <c r="AT54" s="29">
        <v>1056.8997351596336</v>
      </c>
      <c r="AU54" s="29">
        <v>-149998.61912674279</v>
      </c>
      <c r="AV54" s="29">
        <v>-688.0670602144163</v>
      </c>
      <c r="AW54" s="29">
        <v>47447.167346119015</v>
      </c>
      <c r="AX54" s="29">
        <v>217.64755663357346</v>
      </c>
      <c r="AY54" s="29">
        <v>4.0000000000000002E-22</v>
      </c>
      <c r="AZ54" s="30" t="s">
        <v>52</v>
      </c>
      <c r="BA54" s="31"/>
      <c r="BB54" s="28" t="s">
        <v>54</v>
      </c>
      <c r="BC54" s="27">
        <v>0</v>
      </c>
      <c r="BD54" s="35">
        <v>45562.557824074072</v>
      </c>
    </row>
    <row r="55" spans="1:56" x14ac:dyDescent="0.2">
      <c r="A55" s="27">
        <v>214</v>
      </c>
      <c r="B55" s="27">
        <v>1</v>
      </c>
      <c r="C55" s="28" t="s">
        <v>50</v>
      </c>
      <c r="D55" s="28" t="s">
        <v>51</v>
      </c>
      <c r="E55" s="28" t="s">
        <v>52</v>
      </c>
      <c r="F55" s="28" t="s">
        <v>53</v>
      </c>
      <c r="G55" s="27">
        <v>0</v>
      </c>
      <c r="H55" s="28" t="s">
        <v>262</v>
      </c>
      <c r="I55" s="28" t="s">
        <v>254</v>
      </c>
      <c r="J55" s="28" t="s">
        <v>255</v>
      </c>
      <c r="K55" s="27">
        <v>2</v>
      </c>
      <c r="L55" s="27">
        <v>0.56514269445432208</v>
      </c>
      <c r="M55" s="27">
        <v>0</v>
      </c>
      <c r="N55" s="29">
        <v>626.5</v>
      </c>
      <c r="O55" s="29">
        <v>10654396.372290377</v>
      </c>
      <c r="P55" s="29">
        <v>17006.219269417998</v>
      </c>
      <c r="Q55" s="29">
        <v>11354730.563672619</v>
      </c>
      <c r="R55" s="29">
        <v>18124.071131161403</v>
      </c>
      <c r="S55" s="29">
        <v>7619899.1396372924</v>
      </c>
      <c r="T55" s="29">
        <v>12162.648267577484</v>
      </c>
      <c r="U55" s="29">
        <v>6716013.21451768</v>
      </c>
      <c r="V55" s="29">
        <v>10719.893399070517</v>
      </c>
      <c r="W55" s="29">
        <v>286663.03000000003</v>
      </c>
      <c r="X55" s="29">
        <v>457.56269752593778</v>
      </c>
      <c r="Y55" s="29">
        <v>617222.89511961315</v>
      </c>
      <c r="Z55" s="29">
        <v>985.19217098102638</v>
      </c>
      <c r="AA55" s="29">
        <v>1065449.4136803269</v>
      </c>
      <c r="AB55" s="29">
        <v>1700.6375318121738</v>
      </c>
      <c r="AC55" s="29">
        <v>2669382.010354999</v>
      </c>
      <c r="AD55" s="29">
        <v>4260.7853317717454</v>
      </c>
      <c r="AE55" s="29">
        <v>858438.95239408582</v>
      </c>
      <c r="AF55" s="29">
        <v>1370.2138106848934</v>
      </c>
      <c r="AG55" s="29">
        <v>1732765.4561803108</v>
      </c>
      <c r="AH55" s="29">
        <v>2765.7868414689715</v>
      </c>
      <c r="AI55" s="29">
        <v>78177.601780602505</v>
      </c>
      <c r="AJ55" s="29">
        <v>124.78467961788108</v>
      </c>
      <c r="AK55" s="29">
        <v>-700334.19138224307</v>
      </c>
      <c r="AL55" s="29">
        <v>-1117.8518617434045</v>
      </c>
      <c r="AM55" s="29">
        <v>10864701.555532342</v>
      </c>
      <c r="AN55" s="29">
        <v>17341.901924233585</v>
      </c>
      <c r="AO55" s="29">
        <v>9843456.4935197979</v>
      </c>
      <c r="AP55" s="29">
        <v>15711.822016791379</v>
      </c>
      <c r="AQ55" s="29">
        <v>146084.86537488661</v>
      </c>
      <c r="AR55" s="29">
        <v>233.17616181147105</v>
      </c>
      <c r="AS55" s="29">
        <v>1021245.0620125439</v>
      </c>
      <c r="AT55" s="29">
        <v>1630.0799074422087</v>
      </c>
      <c r="AU55" s="29">
        <v>-664855.01339569094</v>
      </c>
      <c r="AV55" s="29">
        <v>-1061.221090815149</v>
      </c>
      <c r="AW55" s="29">
        <v>210305.1832419663</v>
      </c>
      <c r="AX55" s="29">
        <v>335.68265481558865</v>
      </c>
      <c r="AY55" s="29">
        <v>-1E-22</v>
      </c>
      <c r="AZ55" s="30" t="s">
        <v>52</v>
      </c>
      <c r="BA55" s="31"/>
      <c r="BB55" s="28" t="s">
        <v>54</v>
      </c>
      <c r="BC55" s="27">
        <v>0</v>
      </c>
      <c r="BD55" s="35">
        <v>45562.557824074072</v>
      </c>
    </row>
    <row r="56" spans="1:56" x14ac:dyDescent="0.2">
      <c r="A56" s="27">
        <v>214</v>
      </c>
      <c r="B56" s="27">
        <v>1</v>
      </c>
      <c r="C56" s="28" t="s">
        <v>50</v>
      </c>
      <c r="D56" s="28" t="s">
        <v>51</v>
      </c>
      <c r="E56" s="28" t="s">
        <v>52</v>
      </c>
      <c r="F56" s="28" t="s">
        <v>53</v>
      </c>
      <c r="G56" s="27">
        <v>0</v>
      </c>
      <c r="H56" s="28" t="s">
        <v>262</v>
      </c>
      <c r="I56" s="28" t="s">
        <v>256</v>
      </c>
      <c r="J56" s="28" t="s">
        <v>257</v>
      </c>
      <c r="K56" s="27">
        <v>3</v>
      </c>
      <c r="L56" s="27">
        <v>0.30735488461219324</v>
      </c>
      <c r="M56" s="27">
        <v>0</v>
      </c>
      <c r="N56" s="29">
        <v>265</v>
      </c>
      <c r="O56" s="29">
        <v>5794431.7421987951</v>
      </c>
      <c r="P56" s="29">
        <v>21865.780159240741</v>
      </c>
      <c r="Q56" s="29">
        <v>6175311.0080806632</v>
      </c>
      <c r="R56" s="29">
        <v>23303.060407851561</v>
      </c>
      <c r="S56" s="29">
        <v>4121893.4611988016</v>
      </c>
      <c r="T56" s="29">
        <v>15554.314947920009</v>
      </c>
      <c r="U56" s="29">
        <v>3595059.2541596382</v>
      </c>
      <c r="V56" s="29">
        <v>13566.261336451465</v>
      </c>
      <c r="W56" s="29">
        <v>138539.70000000001</v>
      </c>
      <c r="X56" s="29">
        <v>522.79132075471693</v>
      </c>
      <c r="Y56" s="29">
        <v>388294.50703916396</v>
      </c>
      <c r="Z56" s="29">
        <v>1465.2622907138261</v>
      </c>
      <c r="AA56" s="29">
        <v>601664.55099342496</v>
      </c>
      <c r="AB56" s="29">
        <v>2270.4322678997164</v>
      </c>
      <c r="AC56" s="29">
        <v>1451752.9958884364</v>
      </c>
      <c r="AD56" s="29">
        <v>5478.3131920318347</v>
      </c>
      <c r="AE56" s="29">
        <v>466865.10813778511</v>
      </c>
      <c r="AF56" s="29">
        <v>1761.7551250482454</v>
      </c>
      <c r="AG56" s="29">
        <v>942370.71817503509</v>
      </c>
      <c r="AH56" s="29">
        <v>3556.1159176416413</v>
      </c>
      <c r="AI56" s="29">
        <v>42517.169575616223</v>
      </c>
      <c r="AJ56" s="29">
        <v>160.44214934194801</v>
      </c>
      <c r="AK56" s="29">
        <v>-380879.2658818679</v>
      </c>
      <c r="AL56" s="29">
        <v>-1437.2802486108221</v>
      </c>
      <c r="AM56" s="29">
        <v>5908806.971610711</v>
      </c>
      <c r="AN56" s="29">
        <v>22297.384798530984</v>
      </c>
      <c r="AO56" s="29">
        <v>5353399.1758880541</v>
      </c>
      <c r="AP56" s="29">
        <v>20201.506324105867</v>
      </c>
      <c r="AQ56" s="29">
        <v>79448.778833175063</v>
      </c>
      <c r="AR56" s="29">
        <v>299.80671257801907</v>
      </c>
      <c r="AS56" s="29">
        <v>555407.79572265618</v>
      </c>
      <c r="AT56" s="29">
        <v>2095.8784744251175</v>
      </c>
      <c r="AU56" s="29">
        <v>-361583.78747756634</v>
      </c>
      <c r="AV56" s="29">
        <v>-1364.4671225568541</v>
      </c>
      <c r="AW56" s="29">
        <v>114375.22941191471</v>
      </c>
      <c r="AX56" s="29">
        <v>431.60463929024417</v>
      </c>
      <c r="AY56" s="29">
        <v>5.2E-22</v>
      </c>
      <c r="AZ56" s="30" t="s">
        <v>52</v>
      </c>
      <c r="BA56" s="31"/>
      <c r="BB56" s="28" t="s">
        <v>54</v>
      </c>
      <c r="BC56" s="27">
        <v>0</v>
      </c>
      <c r="BD56" s="35">
        <v>45562.557824074072</v>
      </c>
    </row>
    <row r="57" spans="1:56" x14ac:dyDescent="0.2">
      <c r="A57" s="27">
        <v>31</v>
      </c>
      <c r="B57" s="27">
        <v>3</v>
      </c>
      <c r="C57" s="28" t="s">
        <v>55</v>
      </c>
      <c r="D57" s="28" t="s">
        <v>56</v>
      </c>
      <c r="E57" s="28" t="s">
        <v>52</v>
      </c>
      <c r="F57" s="28" t="s">
        <v>57</v>
      </c>
      <c r="G57" s="27">
        <v>0</v>
      </c>
      <c r="H57" s="28" t="s">
        <v>262</v>
      </c>
      <c r="I57" s="28" t="s">
        <v>256</v>
      </c>
      <c r="J57" s="28" t="s">
        <v>257</v>
      </c>
      <c r="K57" s="27">
        <v>3</v>
      </c>
      <c r="L57" s="27">
        <v>1</v>
      </c>
      <c r="M57" s="27">
        <v>0</v>
      </c>
      <c r="N57" s="29">
        <v>260.5</v>
      </c>
      <c r="O57" s="29">
        <v>6002453.54</v>
      </c>
      <c r="P57" s="29">
        <v>23042.048138195776</v>
      </c>
      <c r="Q57" s="29">
        <v>6213717.9699999997</v>
      </c>
      <c r="R57" s="29">
        <v>23853.044030710174</v>
      </c>
      <c r="S57" s="29">
        <v>4577950.4000000004</v>
      </c>
      <c r="T57" s="29">
        <v>17573.705950095969</v>
      </c>
      <c r="U57" s="29">
        <v>4042701.8</v>
      </c>
      <c r="V57" s="29">
        <v>15519.008829174665</v>
      </c>
      <c r="W57" s="29">
        <v>176721.55</v>
      </c>
      <c r="X57" s="29">
        <v>678.39366602687141</v>
      </c>
      <c r="Y57" s="29">
        <v>358527.05</v>
      </c>
      <c r="Z57" s="29">
        <v>1376.3034548944336</v>
      </c>
      <c r="AA57" s="29">
        <v>576295.94999999995</v>
      </c>
      <c r="AB57" s="29">
        <v>2212.2685220729368</v>
      </c>
      <c r="AC57" s="29">
        <v>1059471.6200000001</v>
      </c>
      <c r="AD57" s="29">
        <v>4067.0695585412659</v>
      </c>
      <c r="AE57" s="29">
        <v>133400</v>
      </c>
      <c r="AF57" s="29">
        <v>512.09213051823406</v>
      </c>
      <c r="AG57" s="29">
        <v>880791.62</v>
      </c>
      <c r="AH57" s="29">
        <v>3381.1578502879079</v>
      </c>
      <c r="AI57" s="29">
        <v>45280</v>
      </c>
      <c r="AJ57" s="29">
        <v>173.81957773512477</v>
      </c>
      <c r="AK57" s="29">
        <v>-211264.43</v>
      </c>
      <c r="AL57" s="29">
        <v>-810.99589251439534</v>
      </c>
      <c r="AM57" s="29">
        <v>5668802.5800000001</v>
      </c>
      <c r="AN57" s="29">
        <v>21761.238310940498</v>
      </c>
      <c r="AO57" s="29">
        <v>4609416.58</v>
      </c>
      <c r="AP57" s="29">
        <v>17694.497428023034</v>
      </c>
      <c r="AQ57" s="29">
        <v>1088772</v>
      </c>
      <c r="AR57" s="29">
        <v>4179.5470249520149</v>
      </c>
      <c r="AS57" s="29">
        <v>1059386</v>
      </c>
      <c r="AT57" s="29">
        <v>4066.740882917466</v>
      </c>
      <c r="AU57" s="29">
        <v>-304264.96000000002</v>
      </c>
      <c r="AV57" s="29">
        <v>-1168.0036852207293</v>
      </c>
      <c r="AW57" s="29">
        <v>-333650.96000000002</v>
      </c>
      <c r="AX57" s="29">
        <v>-1280.8098272552782</v>
      </c>
      <c r="AY57" s="29">
        <v>0</v>
      </c>
      <c r="AZ57" s="30" t="s">
        <v>52</v>
      </c>
      <c r="BA57" s="31"/>
      <c r="BB57" s="28" t="s">
        <v>54</v>
      </c>
      <c r="BC57" s="27">
        <v>0</v>
      </c>
      <c r="BD57" s="35">
        <v>45562.557824074072</v>
      </c>
    </row>
    <row r="58" spans="1:56" x14ac:dyDescent="0.2">
      <c r="A58" s="27">
        <v>17</v>
      </c>
      <c r="B58" s="27">
        <v>4</v>
      </c>
      <c r="C58" s="28" t="s">
        <v>58</v>
      </c>
      <c r="D58" s="28" t="s">
        <v>59</v>
      </c>
      <c r="E58" s="28" t="s">
        <v>52</v>
      </c>
      <c r="F58" s="28" t="s">
        <v>60</v>
      </c>
      <c r="G58" s="27">
        <v>0</v>
      </c>
      <c r="H58" s="28" t="s">
        <v>262</v>
      </c>
      <c r="I58" s="28" t="s">
        <v>252</v>
      </c>
      <c r="J58" s="28" t="s">
        <v>253</v>
      </c>
      <c r="K58" s="27">
        <v>1</v>
      </c>
      <c r="L58" s="27">
        <v>0.1611956407820965</v>
      </c>
      <c r="M58" s="27">
        <v>0</v>
      </c>
      <c r="N58" s="29">
        <v>48.5</v>
      </c>
      <c r="O58" s="29">
        <v>570496.63692061941</v>
      </c>
      <c r="P58" s="29">
        <v>11762.817256095244</v>
      </c>
      <c r="Q58" s="29">
        <v>604191.36654917023</v>
      </c>
      <c r="R58" s="29">
        <v>12457.553949467427</v>
      </c>
      <c r="S58" s="29">
        <v>400838.60541917506</v>
      </c>
      <c r="T58" s="29">
        <v>8264.7135137974237</v>
      </c>
      <c r="U58" s="29">
        <v>382937.15</v>
      </c>
      <c r="V58" s="29">
        <v>7895.6113402061847</v>
      </c>
      <c r="W58" s="29">
        <v>7717.4</v>
      </c>
      <c r="X58" s="29">
        <v>159.12164948453608</v>
      </c>
      <c r="Y58" s="29">
        <v>10184.055419175</v>
      </c>
      <c r="Z58" s="29">
        <v>209.98052410670104</v>
      </c>
      <c r="AA58" s="29">
        <v>50611.3287765204</v>
      </c>
      <c r="AB58" s="29">
        <v>1043.532552093204</v>
      </c>
      <c r="AC58" s="29">
        <v>152741.43235347478</v>
      </c>
      <c r="AD58" s="29">
        <v>3149.3078835767992</v>
      </c>
      <c r="AE58" s="29">
        <v>86562.05909998584</v>
      </c>
      <c r="AF58" s="29">
        <v>1784.7847237110479</v>
      </c>
      <c r="AG58" s="29">
        <v>66179.373253488971</v>
      </c>
      <c r="AH58" s="29">
        <v>1364.5231598657519</v>
      </c>
      <c r="AI58" s="29">
        <v>0</v>
      </c>
      <c r="AJ58" s="29">
        <v>0</v>
      </c>
      <c r="AK58" s="29">
        <v>-33694.729628550856</v>
      </c>
      <c r="AL58" s="29">
        <v>-694.73669337218257</v>
      </c>
      <c r="AM58" s="29">
        <v>571331.6738626936</v>
      </c>
      <c r="AN58" s="29">
        <v>11780.034512632859</v>
      </c>
      <c r="AO58" s="29">
        <v>587026.64862308325</v>
      </c>
      <c r="AP58" s="29">
        <v>12103.642239651201</v>
      </c>
      <c r="AQ58" s="29">
        <v>-15284.087072036045</v>
      </c>
      <c r="AR58" s="29">
        <v>-315.13581591826892</v>
      </c>
      <c r="AS58" s="29">
        <v>-15694.97476038961</v>
      </c>
      <c r="AT58" s="29">
        <v>-323.60772701834247</v>
      </c>
      <c r="AU58" s="29">
        <v>1245.9246304278352</v>
      </c>
      <c r="AV58" s="29">
        <v>25.689167637687323</v>
      </c>
      <c r="AW58" s="29">
        <v>835.03694207427122</v>
      </c>
      <c r="AX58" s="29">
        <v>17.217256537613839</v>
      </c>
      <c r="AY58" s="29">
        <v>6.9399999999999996E-23</v>
      </c>
      <c r="AZ58" s="30" t="s">
        <v>61</v>
      </c>
      <c r="BA58" s="31"/>
      <c r="BB58" s="28" t="s">
        <v>54</v>
      </c>
      <c r="BC58" s="27">
        <v>0</v>
      </c>
      <c r="BD58" s="35">
        <v>45562.557824074072</v>
      </c>
    </row>
    <row r="59" spans="1:56" x14ac:dyDescent="0.2">
      <c r="A59" s="27">
        <v>17</v>
      </c>
      <c r="B59" s="27">
        <v>4</v>
      </c>
      <c r="C59" s="28" t="s">
        <v>58</v>
      </c>
      <c r="D59" s="28" t="s">
        <v>59</v>
      </c>
      <c r="E59" s="28" t="s">
        <v>52</v>
      </c>
      <c r="F59" s="28" t="s">
        <v>60</v>
      </c>
      <c r="G59" s="27">
        <v>0</v>
      </c>
      <c r="H59" s="28" t="s">
        <v>262</v>
      </c>
      <c r="I59" s="28" t="s">
        <v>254</v>
      </c>
      <c r="J59" s="28" t="s">
        <v>255</v>
      </c>
      <c r="K59" s="27">
        <v>2</v>
      </c>
      <c r="L59" s="27">
        <v>0.83880435921790353</v>
      </c>
      <c r="M59" s="27">
        <v>0</v>
      </c>
      <c r="N59" s="29">
        <v>169.5</v>
      </c>
      <c r="O59" s="29">
        <v>2968660.0930793807</v>
      </c>
      <c r="P59" s="29">
        <v>17514.218838226436</v>
      </c>
      <c r="Q59" s="29">
        <v>3143995.3934508301</v>
      </c>
      <c r="R59" s="29">
        <v>18548.645389090445</v>
      </c>
      <c r="S59" s="29">
        <v>2080909.0845808249</v>
      </c>
      <c r="T59" s="29">
        <v>12276.749761538791</v>
      </c>
      <c r="U59" s="29">
        <v>1839186.05</v>
      </c>
      <c r="V59" s="29">
        <v>10850.655162241888</v>
      </c>
      <c r="W59" s="29">
        <v>75405.13</v>
      </c>
      <c r="X59" s="29">
        <v>444.86802359882006</v>
      </c>
      <c r="Y59" s="29">
        <v>166317.90458082501</v>
      </c>
      <c r="Z59" s="29">
        <v>981.22657569808246</v>
      </c>
      <c r="AA59" s="29">
        <v>268274.62122347963</v>
      </c>
      <c r="AB59" s="29">
        <v>1582.7411281621214</v>
      </c>
      <c r="AC59" s="29">
        <v>794811.68764652521</v>
      </c>
      <c r="AD59" s="29">
        <v>4689.1544993895295</v>
      </c>
      <c r="AE59" s="29">
        <v>450437.94090001419</v>
      </c>
      <c r="AF59" s="29">
        <v>2657.4509787611455</v>
      </c>
      <c r="AG59" s="29">
        <v>344373.74674651108</v>
      </c>
      <c r="AH59" s="29">
        <v>2031.7035206283833</v>
      </c>
      <c r="AI59" s="29">
        <v>0</v>
      </c>
      <c r="AJ59" s="29">
        <v>0</v>
      </c>
      <c r="AK59" s="29">
        <v>-175335.30037144918</v>
      </c>
      <c r="AL59" s="29">
        <v>-1034.4265508640067</v>
      </c>
      <c r="AM59" s="29">
        <v>2973005.3261373066</v>
      </c>
      <c r="AN59" s="29">
        <v>17539.854431488533</v>
      </c>
      <c r="AO59" s="29">
        <v>3054676.3513769167</v>
      </c>
      <c r="AP59" s="29">
        <v>18021.689388654377</v>
      </c>
      <c r="AQ59" s="29">
        <v>-79532.91292796396</v>
      </c>
      <c r="AR59" s="29">
        <v>-469.22072523872532</v>
      </c>
      <c r="AS59" s="29">
        <v>-81671.025239610404</v>
      </c>
      <c r="AT59" s="29">
        <v>-481.83495716584304</v>
      </c>
      <c r="AU59" s="29">
        <v>6483.3453695721646</v>
      </c>
      <c r="AV59" s="29">
        <v>38.24982518921631</v>
      </c>
      <c r="AW59" s="29">
        <v>4345.2330579257286</v>
      </c>
      <c r="AX59" s="29">
        <v>25.635593262098695</v>
      </c>
      <c r="AY59" s="29">
        <v>-1.1939999999999999E-22</v>
      </c>
      <c r="AZ59" s="30" t="s">
        <v>61</v>
      </c>
      <c r="BA59" s="31"/>
      <c r="BB59" s="28" t="s">
        <v>54</v>
      </c>
      <c r="BC59" s="27">
        <v>0</v>
      </c>
      <c r="BD59" s="35">
        <v>45562.557824074072</v>
      </c>
    </row>
    <row r="60" spans="1:56" x14ac:dyDescent="0.2">
      <c r="A60" s="27">
        <v>16</v>
      </c>
      <c r="B60" s="27">
        <v>5</v>
      </c>
      <c r="C60" s="28" t="s">
        <v>62</v>
      </c>
      <c r="D60" s="28" t="s">
        <v>59</v>
      </c>
      <c r="E60" s="28" t="s">
        <v>52</v>
      </c>
      <c r="F60" s="28" t="s">
        <v>57</v>
      </c>
      <c r="G60" s="27">
        <v>0</v>
      </c>
      <c r="H60" s="28" t="s">
        <v>262</v>
      </c>
      <c r="I60" s="28" t="s">
        <v>256</v>
      </c>
      <c r="J60" s="28" t="s">
        <v>257</v>
      </c>
      <c r="K60" s="27">
        <v>3</v>
      </c>
      <c r="L60" s="27">
        <v>1</v>
      </c>
      <c r="M60" s="27">
        <v>0</v>
      </c>
      <c r="N60" s="29">
        <v>226</v>
      </c>
      <c r="O60" s="29">
        <v>4698508.42</v>
      </c>
      <c r="P60" s="29">
        <v>20789.860265486725</v>
      </c>
      <c r="Q60" s="29">
        <v>5091486.04</v>
      </c>
      <c r="R60" s="29">
        <v>22528.699292035402</v>
      </c>
      <c r="S60" s="29">
        <v>3521600.03</v>
      </c>
      <c r="T60" s="29">
        <v>15582.301017699114</v>
      </c>
      <c r="U60" s="29">
        <v>3099185.4</v>
      </c>
      <c r="V60" s="29">
        <v>13713.209734513273</v>
      </c>
      <c r="W60" s="29">
        <v>170247.78</v>
      </c>
      <c r="X60" s="29">
        <v>753.30876106194683</v>
      </c>
      <c r="Y60" s="29">
        <v>252166.85</v>
      </c>
      <c r="Z60" s="29">
        <v>1115.7825221238938</v>
      </c>
      <c r="AA60" s="29">
        <v>717073.4</v>
      </c>
      <c r="AB60" s="29">
        <v>3172.8911504424773</v>
      </c>
      <c r="AC60" s="29">
        <v>852812.61</v>
      </c>
      <c r="AD60" s="29">
        <v>3773.5071238938053</v>
      </c>
      <c r="AE60" s="29">
        <v>40000</v>
      </c>
      <c r="AF60" s="29">
        <v>176.99115044247787</v>
      </c>
      <c r="AG60" s="29">
        <v>812812.61</v>
      </c>
      <c r="AH60" s="29">
        <v>3596.5159734513268</v>
      </c>
      <c r="AI60" s="29">
        <v>0</v>
      </c>
      <c r="AJ60" s="29">
        <v>0</v>
      </c>
      <c r="AK60" s="29">
        <v>-392977.62</v>
      </c>
      <c r="AL60" s="29">
        <v>-1738.8390265486723</v>
      </c>
      <c r="AM60" s="29">
        <v>4691881.7300000004</v>
      </c>
      <c r="AN60" s="29">
        <v>20760.538628318584</v>
      </c>
      <c r="AO60" s="29">
        <v>5266777.7300000004</v>
      </c>
      <c r="AP60" s="29">
        <v>23304.326238938054</v>
      </c>
      <c r="AQ60" s="29">
        <v>-571236</v>
      </c>
      <c r="AR60" s="29">
        <v>-2527.5929203539822</v>
      </c>
      <c r="AS60" s="29">
        <v>-574896</v>
      </c>
      <c r="AT60" s="29">
        <v>-2543.7876106194685</v>
      </c>
      <c r="AU60" s="29">
        <v>-2966.69</v>
      </c>
      <c r="AV60" s="29">
        <v>-13.126946902654867</v>
      </c>
      <c r="AW60" s="29">
        <v>-6626.69</v>
      </c>
      <c r="AX60" s="29">
        <v>-29.321637168141596</v>
      </c>
      <c r="AY60" s="29">
        <v>0</v>
      </c>
      <c r="AZ60" s="30" t="s">
        <v>61</v>
      </c>
      <c r="BA60" s="31"/>
      <c r="BB60" s="28" t="s">
        <v>54</v>
      </c>
      <c r="BC60" s="27">
        <v>0</v>
      </c>
      <c r="BD60" s="35">
        <v>45562.557824074072</v>
      </c>
    </row>
    <row r="61" spans="1:56" x14ac:dyDescent="0.2">
      <c r="A61" s="27">
        <v>225</v>
      </c>
      <c r="B61" s="27">
        <v>110</v>
      </c>
      <c r="C61" s="28" t="s">
        <v>63</v>
      </c>
      <c r="D61" s="28" t="s">
        <v>64</v>
      </c>
      <c r="E61" s="28" t="s">
        <v>52</v>
      </c>
      <c r="F61" s="28" t="s">
        <v>60</v>
      </c>
      <c r="G61" s="27">
        <v>0</v>
      </c>
      <c r="H61" s="28" t="s">
        <v>262</v>
      </c>
      <c r="I61" s="28" t="s">
        <v>252</v>
      </c>
      <c r="J61" s="28" t="s">
        <v>253</v>
      </c>
      <c r="K61" s="27">
        <v>1</v>
      </c>
      <c r="L61" s="27">
        <v>0.27281699044435109</v>
      </c>
      <c r="M61" s="27">
        <v>0.53535353535353503</v>
      </c>
      <c r="N61" s="29">
        <v>26.5</v>
      </c>
      <c r="O61" s="29">
        <v>456083.30154062121</v>
      </c>
      <c r="P61" s="29">
        <v>17210.690624174385</v>
      </c>
      <c r="Q61" s="29">
        <v>478825.28494151379</v>
      </c>
      <c r="R61" s="29">
        <v>18068.878677038254</v>
      </c>
      <c r="S61" s="29">
        <v>333514.42930110742</v>
      </c>
      <c r="T61" s="29">
        <v>12585.45016230594</v>
      </c>
      <c r="U61" s="29">
        <v>274454.14504596067</v>
      </c>
      <c r="V61" s="29">
        <v>10356.76019041361</v>
      </c>
      <c r="W61" s="29">
        <v>9366.69</v>
      </c>
      <c r="X61" s="29">
        <v>353.46</v>
      </c>
      <c r="Y61" s="29">
        <v>49693.594255146752</v>
      </c>
      <c r="Z61" s="29">
        <v>1875.2299718923302</v>
      </c>
      <c r="AA61" s="29">
        <v>67845.131420849721</v>
      </c>
      <c r="AB61" s="29">
        <v>2560.1936385226309</v>
      </c>
      <c r="AC61" s="29">
        <v>77465.724219556607</v>
      </c>
      <c r="AD61" s="29">
        <v>2923.2348762096831</v>
      </c>
      <c r="AE61" s="29">
        <v>15227.007504661011</v>
      </c>
      <c r="AF61" s="29">
        <v>574.60405677966082</v>
      </c>
      <c r="AG61" s="29">
        <v>60468.448186450776</v>
      </c>
      <c r="AH61" s="29">
        <v>2281.8282334509722</v>
      </c>
      <c r="AI61" s="29">
        <v>1770.2685284448273</v>
      </c>
      <c r="AJ61" s="29">
        <v>66.802585979050093</v>
      </c>
      <c r="AK61" s="29">
        <v>-22741.983400892539</v>
      </c>
      <c r="AL61" s="29">
        <v>-858.18805286386919</v>
      </c>
      <c r="AM61" s="29">
        <v>485502.40166571224</v>
      </c>
      <c r="AN61" s="29">
        <v>18320.845345875932</v>
      </c>
      <c r="AO61" s="29">
        <v>459131.91136936133</v>
      </c>
      <c r="AP61" s="29">
        <v>17325.732504504198</v>
      </c>
      <c r="AQ61" s="29">
        <v>0</v>
      </c>
      <c r="AR61" s="29">
        <v>0</v>
      </c>
      <c r="AS61" s="29">
        <v>26370.490296350974</v>
      </c>
      <c r="AT61" s="29">
        <v>995.1128413717347</v>
      </c>
      <c r="AU61" s="29">
        <v>3048.6098287398272</v>
      </c>
      <c r="AV61" s="29">
        <v>115.0418803298048</v>
      </c>
      <c r="AW61" s="29">
        <v>29419.10012509103</v>
      </c>
      <c r="AX61" s="29">
        <v>1110.1547217015482</v>
      </c>
      <c r="AY61" s="29">
        <v>2.2637284999998947E-10</v>
      </c>
      <c r="AZ61" s="30" t="s">
        <v>52</v>
      </c>
      <c r="BA61" s="31"/>
      <c r="BB61" s="28" t="s">
        <v>54</v>
      </c>
      <c r="BC61" s="27">
        <v>0</v>
      </c>
      <c r="BD61" s="35">
        <v>45562.557824074072</v>
      </c>
    </row>
    <row r="62" spans="1:56" x14ac:dyDescent="0.2">
      <c r="A62" s="27">
        <v>225</v>
      </c>
      <c r="B62" s="27">
        <v>110</v>
      </c>
      <c r="C62" s="28" t="s">
        <v>63</v>
      </c>
      <c r="D62" s="28" t="s">
        <v>64</v>
      </c>
      <c r="E62" s="28" t="s">
        <v>52</v>
      </c>
      <c r="F62" s="28" t="s">
        <v>60</v>
      </c>
      <c r="G62" s="27">
        <v>0</v>
      </c>
      <c r="H62" s="28" t="s">
        <v>262</v>
      </c>
      <c r="I62" s="28" t="s">
        <v>254</v>
      </c>
      <c r="J62" s="28" t="s">
        <v>255</v>
      </c>
      <c r="K62" s="27">
        <v>2</v>
      </c>
      <c r="L62" s="27">
        <v>0.72718300955564896</v>
      </c>
      <c r="M62" s="27">
        <v>0.46464646464646497</v>
      </c>
      <c r="N62" s="29">
        <v>72.5</v>
      </c>
      <c r="O62" s="29">
        <v>1215672.1884593789</v>
      </c>
      <c r="P62" s="29">
        <v>16767.892254612121</v>
      </c>
      <c r="Q62" s="29">
        <v>1276290.0550584863</v>
      </c>
      <c r="R62" s="29">
        <v>17604.000759427396</v>
      </c>
      <c r="S62" s="29">
        <v>886632.24069889262</v>
      </c>
      <c r="T62" s="29">
        <v>12229.410216536449</v>
      </c>
      <c r="U62" s="29">
        <v>713632.73495403933</v>
      </c>
      <c r="V62" s="29">
        <v>9843.2101372970956</v>
      </c>
      <c r="W62" s="29">
        <v>24986.350000000009</v>
      </c>
      <c r="X62" s="29">
        <v>344.63931034482772</v>
      </c>
      <c r="Y62" s="29">
        <v>148013.15574485325</v>
      </c>
      <c r="Z62" s="29">
        <v>2041.5607688945274</v>
      </c>
      <c r="AA62" s="29">
        <v>183175.95857915029</v>
      </c>
      <c r="AB62" s="29">
        <v>2526.5649459193141</v>
      </c>
      <c r="AC62" s="29">
        <v>206481.85578044344</v>
      </c>
      <c r="AD62" s="29">
        <v>2848.0255969716327</v>
      </c>
      <c r="AE62" s="29">
        <v>40586.992495338985</v>
      </c>
      <c r="AF62" s="29">
        <v>559.82058614260666</v>
      </c>
      <c r="AG62" s="29">
        <v>161176.28181354926</v>
      </c>
      <c r="AH62" s="29">
        <v>2223.1211284627479</v>
      </c>
      <c r="AI62" s="29">
        <v>4718.5814715551724</v>
      </c>
      <c r="AJ62" s="29">
        <v>65.083882366278246</v>
      </c>
      <c r="AK62" s="29">
        <v>-60617.866599107467</v>
      </c>
      <c r="AL62" s="29">
        <v>-836.1085048152753</v>
      </c>
      <c r="AM62" s="29">
        <v>1294087.6483342876</v>
      </c>
      <c r="AN62" s="29">
        <v>17849.484804610867</v>
      </c>
      <c r="AO62" s="29">
        <v>1223798.1386306386</v>
      </c>
      <c r="AP62" s="29">
        <v>16879.974325939846</v>
      </c>
      <c r="AQ62" s="29">
        <v>0</v>
      </c>
      <c r="AR62" s="29">
        <v>0</v>
      </c>
      <c r="AS62" s="29">
        <v>70289.509703649033</v>
      </c>
      <c r="AT62" s="29">
        <v>969.51047867102113</v>
      </c>
      <c r="AU62" s="29">
        <v>8125.9501712601732</v>
      </c>
      <c r="AV62" s="29">
        <v>112.08207132772651</v>
      </c>
      <c r="AW62" s="29">
        <v>78415.459874908964</v>
      </c>
      <c r="AX62" s="29">
        <v>1081.5925499987443</v>
      </c>
      <c r="AY62" s="29">
        <v>-2.3637285000000001E-10</v>
      </c>
      <c r="AZ62" s="30" t="s">
        <v>52</v>
      </c>
      <c r="BA62" s="31"/>
      <c r="BB62" s="28" t="s">
        <v>54</v>
      </c>
      <c r="BC62" s="27">
        <v>0</v>
      </c>
      <c r="BD62" s="35">
        <v>45562.557824074072</v>
      </c>
    </row>
    <row r="63" spans="1:56" x14ac:dyDescent="0.2">
      <c r="A63" s="27">
        <v>222</v>
      </c>
      <c r="B63" s="27">
        <v>105</v>
      </c>
      <c r="C63" s="28" t="s">
        <v>65</v>
      </c>
      <c r="D63" s="28" t="s">
        <v>66</v>
      </c>
      <c r="E63" s="28" t="s">
        <v>52</v>
      </c>
      <c r="F63" s="28" t="s">
        <v>53</v>
      </c>
      <c r="G63" s="27">
        <v>0</v>
      </c>
      <c r="H63" s="28" t="s">
        <v>262</v>
      </c>
      <c r="I63" s="28" t="s">
        <v>252</v>
      </c>
      <c r="J63" s="28" t="s">
        <v>253</v>
      </c>
      <c r="K63" s="27">
        <v>1</v>
      </c>
      <c r="L63" s="27">
        <v>0.16578679734402121</v>
      </c>
      <c r="M63" s="27">
        <v>0</v>
      </c>
      <c r="N63" s="29">
        <v>393</v>
      </c>
      <c r="O63" s="29">
        <v>5633592.0323261227</v>
      </c>
      <c r="P63" s="29">
        <v>14334.839776911256</v>
      </c>
      <c r="Q63" s="29">
        <v>5692737.4437892353</v>
      </c>
      <c r="R63" s="29">
        <v>14485.337007097292</v>
      </c>
      <c r="S63" s="29">
        <v>4161617.0932517173</v>
      </c>
      <c r="T63" s="29">
        <v>10589.356471378416</v>
      </c>
      <c r="U63" s="29">
        <v>3928604.5593465068</v>
      </c>
      <c r="V63" s="29">
        <v>9996.4492604236802</v>
      </c>
      <c r="W63" s="29">
        <v>68538.33</v>
      </c>
      <c r="X63" s="29">
        <v>174.39778625954199</v>
      </c>
      <c r="Y63" s="29">
        <v>164474.20390521103</v>
      </c>
      <c r="Z63" s="29">
        <v>418.50942469519339</v>
      </c>
      <c r="AA63" s="29">
        <v>506377.30994642037</v>
      </c>
      <c r="AB63" s="29">
        <v>1288.4918828153186</v>
      </c>
      <c r="AC63" s="29">
        <v>1024743.0405910973</v>
      </c>
      <c r="AD63" s="29">
        <v>2607.4886529035552</v>
      </c>
      <c r="AE63" s="29">
        <v>209914.4598478963</v>
      </c>
      <c r="AF63" s="29">
        <v>534.13348561805662</v>
      </c>
      <c r="AG63" s="29">
        <v>793841.66322478082</v>
      </c>
      <c r="AH63" s="29">
        <v>2019.9533415388826</v>
      </c>
      <c r="AI63" s="29">
        <v>20986.917518420181</v>
      </c>
      <c r="AJ63" s="29">
        <v>53.401825746616225</v>
      </c>
      <c r="AK63" s="29">
        <v>-59145.411463112003</v>
      </c>
      <c r="AL63" s="29">
        <v>-150.49723018603564</v>
      </c>
      <c r="AM63" s="29">
        <v>5695526.8000230761</v>
      </c>
      <c r="AN63" s="29">
        <v>14492.434605656683</v>
      </c>
      <c r="AO63" s="29">
        <v>4175594.2709070765</v>
      </c>
      <c r="AP63" s="29">
        <v>10624.92180892386</v>
      </c>
      <c r="AQ63" s="29">
        <v>1432557.9133117802</v>
      </c>
      <c r="AR63" s="29">
        <v>3645.1855300554207</v>
      </c>
      <c r="AS63" s="29">
        <v>1519932.5291159998</v>
      </c>
      <c r="AT63" s="29">
        <v>3867.5127967328235</v>
      </c>
      <c r="AU63" s="29">
        <v>-25439.848107266233</v>
      </c>
      <c r="AV63" s="29">
        <v>-64.732437931975156</v>
      </c>
      <c r="AW63" s="29">
        <v>61934.767696953269</v>
      </c>
      <c r="AX63" s="29">
        <v>157.59482874542815</v>
      </c>
      <c r="AY63" s="29">
        <v>3E-23</v>
      </c>
      <c r="AZ63" s="30" t="s">
        <v>61</v>
      </c>
      <c r="BA63" s="31"/>
      <c r="BB63" s="28" t="s">
        <v>54</v>
      </c>
      <c r="BC63" s="27">
        <v>0</v>
      </c>
      <c r="BD63" s="35">
        <v>45562.557824074072</v>
      </c>
    </row>
    <row r="64" spans="1:56" x14ac:dyDescent="0.2">
      <c r="A64" s="27">
        <v>222</v>
      </c>
      <c r="B64" s="27">
        <v>105</v>
      </c>
      <c r="C64" s="28" t="s">
        <v>65</v>
      </c>
      <c r="D64" s="28" t="s">
        <v>66</v>
      </c>
      <c r="E64" s="28" t="s">
        <v>52</v>
      </c>
      <c r="F64" s="28" t="s">
        <v>53</v>
      </c>
      <c r="G64" s="27">
        <v>0</v>
      </c>
      <c r="H64" s="28" t="s">
        <v>262</v>
      </c>
      <c r="I64" s="28" t="s">
        <v>254</v>
      </c>
      <c r="J64" s="28" t="s">
        <v>255</v>
      </c>
      <c r="K64" s="27">
        <v>2</v>
      </c>
      <c r="L64" s="27">
        <v>0.52318440601499006</v>
      </c>
      <c r="M64" s="27">
        <v>0</v>
      </c>
      <c r="N64" s="29">
        <v>1022</v>
      </c>
      <c r="O64" s="29">
        <v>17778300.49426198</v>
      </c>
      <c r="P64" s="29">
        <v>17395.597352506829</v>
      </c>
      <c r="Q64" s="29">
        <v>17964949.59696845</v>
      </c>
      <c r="R64" s="29">
        <v>17578.228568462277</v>
      </c>
      <c r="S64" s="29">
        <v>13086366.951712092</v>
      </c>
      <c r="T64" s="29">
        <v>12804.664336313203</v>
      </c>
      <c r="U64" s="29">
        <v>11587910.05634087</v>
      </c>
      <c r="V64" s="29">
        <v>11338.463851605547</v>
      </c>
      <c r="W64" s="29">
        <v>454226.71</v>
      </c>
      <c r="X64" s="29">
        <v>444.44883561643837</v>
      </c>
      <c r="Y64" s="29">
        <v>1044230.1853712228</v>
      </c>
      <c r="Z64" s="29">
        <v>1021.751649091216</v>
      </c>
      <c r="AA64" s="29">
        <v>1644732.9805141436</v>
      </c>
      <c r="AB64" s="29">
        <v>1609.3277695833108</v>
      </c>
      <c r="AC64" s="29">
        <v>3233849.6647422118</v>
      </c>
      <c r="AD64" s="29">
        <v>3164.2364625657647</v>
      </c>
      <c r="AE64" s="29">
        <v>662441.00102606695</v>
      </c>
      <c r="AF64" s="29">
        <v>648.18101861650371</v>
      </c>
      <c r="AG64" s="29">
        <v>2505178.8543955889</v>
      </c>
      <c r="AH64" s="29">
        <v>2451.2513252403023</v>
      </c>
      <c r="AI64" s="29">
        <v>66229.809320556378</v>
      </c>
      <c r="AJ64" s="29">
        <v>64.80411870895928</v>
      </c>
      <c r="AK64" s="29">
        <v>-186649.10270646695</v>
      </c>
      <c r="AL64" s="29">
        <v>-182.63121595544709</v>
      </c>
      <c r="AM64" s="29">
        <v>17973752.153672274</v>
      </c>
      <c r="AN64" s="29">
        <v>17586.841637644102</v>
      </c>
      <c r="AO64" s="29">
        <v>13177200.135248875</v>
      </c>
      <c r="AP64" s="29">
        <v>12893.542206701442</v>
      </c>
      <c r="AQ64" s="29">
        <v>4520818.1409213189</v>
      </c>
      <c r="AR64" s="29">
        <v>4423.5011163613681</v>
      </c>
      <c r="AS64" s="29">
        <v>4796552.018423398</v>
      </c>
      <c r="AT64" s="29">
        <v>4693.2994309426595</v>
      </c>
      <c r="AU64" s="29">
        <v>-80282.21809178729</v>
      </c>
      <c r="AV64" s="29">
        <v>-78.554029444018866</v>
      </c>
      <c r="AW64" s="29">
        <v>195451.65941029289</v>
      </c>
      <c r="AX64" s="29">
        <v>191.2442851372729</v>
      </c>
      <c r="AY64" s="29">
        <v>2.1600000000000002E-21</v>
      </c>
      <c r="AZ64" s="30" t="s">
        <v>61</v>
      </c>
      <c r="BA64" s="31"/>
      <c r="BB64" s="28" t="s">
        <v>54</v>
      </c>
      <c r="BC64" s="27">
        <v>0</v>
      </c>
      <c r="BD64" s="35">
        <v>45562.557824074072</v>
      </c>
    </row>
    <row r="65" spans="1:56" x14ac:dyDescent="0.2">
      <c r="A65" s="27">
        <v>222</v>
      </c>
      <c r="B65" s="27">
        <v>105</v>
      </c>
      <c r="C65" s="28" t="s">
        <v>65</v>
      </c>
      <c r="D65" s="28" t="s">
        <v>66</v>
      </c>
      <c r="E65" s="28" t="s">
        <v>52</v>
      </c>
      <c r="F65" s="28" t="s">
        <v>53</v>
      </c>
      <c r="G65" s="27">
        <v>0</v>
      </c>
      <c r="H65" s="28" t="s">
        <v>262</v>
      </c>
      <c r="I65" s="28" t="s">
        <v>256</v>
      </c>
      <c r="J65" s="28" t="s">
        <v>257</v>
      </c>
      <c r="K65" s="27">
        <v>3</v>
      </c>
      <c r="L65" s="27">
        <v>0.31102879664098876</v>
      </c>
      <c r="M65" s="27">
        <v>0</v>
      </c>
      <c r="N65" s="29">
        <v>447</v>
      </c>
      <c r="O65" s="29">
        <v>10569052.413411897</v>
      </c>
      <c r="P65" s="29">
        <v>23644.412557968448</v>
      </c>
      <c r="Q65" s="29">
        <v>10680013.759242319</v>
      </c>
      <c r="R65" s="29">
        <v>23892.648230967152</v>
      </c>
      <c r="S65" s="29">
        <v>7672179.8150361897</v>
      </c>
      <c r="T65" s="29">
        <v>17163.713232743157</v>
      </c>
      <c r="U65" s="29">
        <v>6595158.0843126234</v>
      </c>
      <c r="V65" s="29">
        <v>14754.268644994683</v>
      </c>
      <c r="W65" s="29">
        <v>286672.03000000003</v>
      </c>
      <c r="X65" s="29">
        <v>641.32445190156602</v>
      </c>
      <c r="Y65" s="29">
        <v>790349.70072356623</v>
      </c>
      <c r="Z65" s="29">
        <v>1768.1201358469038</v>
      </c>
      <c r="AA65" s="29">
        <v>1085337.0995394362</v>
      </c>
      <c r="AB65" s="29">
        <v>2428.0472025490744</v>
      </c>
      <c r="AC65" s="29">
        <v>1922496.8446666908</v>
      </c>
      <c r="AD65" s="29">
        <v>4300.8877956749229</v>
      </c>
      <c r="AE65" s="29">
        <v>393815.68912603689</v>
      </c>
      <c r="AF65" s="29">
        <v>881.01943876070879</v>
      </c>
      <c r="AG65" s="29">
        <v>1489308.0823796303</v>
      </c>
      <c r="AH65" s="29">
        <v>3331.785419193804</v>
      </c>
      <c r="AI65" s="29">
        <v>39373.073161023436</v>
      </c>
      <c r="AJ65" s="29">
        <v>88.082937720410371</v>
      </c>
      <c r="AK65" s="29">
        <v>-110961.34583042108</v>
      </c>
      <c r="AL65" s="29">
        <v>-248.23567299870479</v>
      </c>
      <c r="AM65" s="29">
        <v>10685246.80630465</v>
      </c>
      <c r="AN65" s="29">
        <v>23904.355271375054</v>
      </c>
      <c r="AO65" s="29">
        <v>7833736.3538440475</v>
      </c>
      <c r="AP65" s="29">
        <v>17525.137256921807</v>
      </c>
      <c r="AQ65" s="29">
        <v>2687588.9457669016</v>
      </c>
      <c r="AR65" s="29">
        <v>6012.5032343778548</v>
      </c>
      <c r="AS65" s="29">
        <v>2851510.4524606019</v>
      </c>
      <c r="AT65" s="29">
        <v>6379.2180144532476</v>
      </c>
      <c r="AU65" s="29">
        <v>-47727.113800946478</v>
      </c>
      <c r="AV65" s="29">
        <v>-106.77206666878406</v>
      </c>
      <c r="AW65" s="29">
        <v>116194.39289275382</v>
      </c>
      <c r="AX65" s="29">
        <v>259.94271340660811</v>
      </c>
      <c r="AY65" s="29">
        <v>-7.9400000000000004E-22</v>
      </c>
      <c r="AZ65" s="30" t="s">
        <v>61</v>
      </c>
      <c r="BA65" s="31"/>
      <c r="BB65" s="28" t="s">
        <v>54</v>
      </c>
      <c r="BC65" s="27">
        <v>0</v>
      </c>
      <c r="BD65" s="35">
        <v>45562.557824074072</v>
      </c>
    </row>
    <row r="66" spans="1:56" x14ac:dyDescent="0.2">
      <c r="A66" s="27">
        <v>142</v>
      </c>
      <c r="B66" s="27">
        <v>9</v>
      </c>
      <c r="C66" s="28" t="s">
        <v>67</v>
      </c>
      <c r="D66" s="28" t="s">
        <v>68</v>
      </c>
      <c r="E66" s="28" t="s">
        <v>52</v>
      </c>
      <c r="F66" s="28" t="s">
        <v>60</v>
      </c>
      <c r="G66" s="27">
        <v>0</v>
      </c>
      <c r="H66" s="28" t="s">
        <v>262</v>
      </c>
      <c r="I66" s="28" t="s">
        <v>252</v>
      </c>
      <c r="J66" s="28" t="s">
        <v>253</v>
      </c>
      <c r="K66" s="27">
        <v>1</v>
      </c>
      <c r="L66" s="27">
        <v>0.24130028364175135</v>
      </c>
      <c r="M66" s="27">
        <v>0</v>
      </c>
      <c r="N66" s="29">
        <v>270.5</v>
      </c>
      <c r="O66" s="29">
        <v>4597197.7196346615</v>
      </c>
      <c r="P66" s="29">
        <v>16995.185654841633</v>
      </c>
      <c r="Q66" s="29">
        <v>4450125.5514664315</v>
      </c>
      <c r="R66" s="29">
        <v>16451.480781761296</v>
      </c>
      <c r="S66" s="29">
        <v>2845019.9109521052</v>
      </c>
      <c r="T66" s="29">
        <v>10517.63368189318</v>
      </c>
      <c r="U66" s="29">
        <v>2719628.9595963676</v>
      </c>
      <c r="V66" s="29">
        <v>10054.081181502284</v>
      </c>
      <c r="W66" s="29">
        <v>50966.17</v>
      </c>
      <c r="X66" s="29">
        <v>188.41467652495376</v>
      </c>
      <c r="Y66" s="29">
        <v>74424.781355737359</v>
      </c>
      <c r="Z66" s="29">
        <v>275.13782386594215</v>
      </c>
      <c r="AA66" s="29">
        <v>487784.19347813725</v>
      </c>
      <c r="AB66" s="29">
        <v>1803.2687374422815</v>
      </c>
      <c r="AC66" s="29">
        <v>1117321.4470361886</v>
      </c>
      <c r="AD66" s="29">
        <v>4130.5783624258356</v>
      </c>
      <c r="AE66" s="29">
        <v>512111.59197288891</v>
      </c>
      <c r="AF66" s="29">
        <v>1893.2036671825836</v>
      </c>
      <c r="AG66" s="29">
        <v>523521.0222403559</v>
      </c>
      <c r="AH66" s="29">
        <v>1935.3827069883762</v>
      </c>
      <c r="AI66" s="29">
        <v>81688.832822943936</v>
      </c>
      <c r="AJ66" s="29">
        <v>301.99198825487588</v>
      </c>
      <c r="AK66" s="29">
        <v>147072.16816823051</v>
      </c>
      <c r="AL66" s="29">
        <v>543.70487308033444</v>
      </c>
      <c r="AM66" s="29">
        <v>4591664.7041307557</v>
      </c>
      <c r="AN66" s="29">
        <v>16974.730884032368</v>
      </c>
      <c r="AO66" s="29">
        <v>3849531.927674382</v>
      </c>
      <c r="AP66" s="29">
        <v>14231.171636504187</v>
      </c>
      <c r="AQ66" s="29">
        <v>747665.79196027922</v>
      </c>
      <c r="AR66" s="29">
        <v>2764.0140183374456</v>
      </c>
      <c r="AS66" s="29">
        <v>742132.77645637386</v>
      </c>
      <c r="AT66" s="29">
        <v>2743.5592475281837</v>
      </c>
      <c r="AU66" s="29">
        <v>0</v>
      </c>
      <c r="AV66" s="29">
        <v>0</v>
      </c>
      <c r="AW66" s="29">
        <v>-5533.0155039053579</v>
      </c>
      <c r="AX66" s="29">
        <v>-20.454770809261952</v>
      </c>
      <c r="AY66" s="29">
        <v>5.9999999999999998E-22</v>
      </c>
      <c r="AZ66" s="30" t="s">
        <v>52</v>
      </c>
      <c r="BA66" s="31"/>
      <c r="BB66" s="28" t="s">
        <v>54</v>
      </c>
      <c r="BC66" s="27">
        <v>0</v>
      </c>
      <c r="BD66" s="35">
        <v>45562.557824074072</v>
      </c>
    </row>
    <row r="67" spans="1:56" x14ac:dyDescent="0.2">
      <c r="A67" s="27">
        <v>212</v>
      </c>
      <c r="B67" s="27">
        <v>20</v>
      </c>
      <c r="C67" s="28" t="s">
        <v>85</v>
      </c>
      <c r="D67" s="28" t="s">
        <v>86</v>
      </c>
      <c r="E67" s="28" t="s">
        <v>52</v>
      </c>
      <c r="F67" s="28" t="s">
        <v>53</v>
      </c>
      <c r="G67" s="27">
        <v>0</v>
      </c>
      <c r="H67" s="28" t="s">
        <v>262</v>
      </c>
      <c r="I67" s="28" t="s">
        <v>254</v>
      </c>
      <c r="J67" s="28" t="s">
        <v>255</v>
      </c>
      <c r="K67" s="27">
        <v>2</v>
      </c>
      <c r="L67" s="27">
        <v>0.46686217535215752</v>
      </c>
      <c r="M67" s="27">
        <v>0.5</v>
      </c>
      <c r="N67" s="29">
        <v>218</v>
      </c>
      <c r="O67" s="29">
        <v>4253607.7040326316</v>
      </c>
      <c r="P67" s="29">
        <v>19511.961945103816</v>
      </c>
      <c r="Q67" s="29">
        <v>4372101.2130989293</v>
      </c>
      <c r="R67" s="29">
        <v>20055.510151829956</v>
      </c>
      <c r="S67" s="29">
        <v>2969236.8044834603</v>
      </c>
      <c r="T67" s="29">
        <v>13620.352314144315</v>
      </c>
      <c r="U67" s="29">
        <v>2624465.6267511863</v>
      </c>
      <c r="V67" s="29">
        <v>12038.833150234801</v>
      </c>
      <c r="W67" s="29">
        <v>91751.354999999996</v>
      </c>
      <c r="X67" s="29">
        <v>420.87777522935778</v>
      </c>
      <c r="Y67" s="29">
        <v>253019.82273227387</v>
      </c>
      <c r="Z67" s="29">
        <v>1160.6413886801552</v>
      </c>
      <c r="AA67" s="29">
        <v>429195.06407658412</v>
      </c>
      <c r="AB67" s="29">
        <v>1968.7846975990096</v>
      </c>
      <c r="AC67" s="29">
        <v>973669.34453888552</v>
      </c>
      <c r="AD67" s="29">
        <v>4466.37314008663</v>
      </c>
      <c r="AE67" s="29">
        <v>415507.33606342017</v>
      </c>
      <c r="AF67" s="29">
        <v>1905.9969544193586</v>
      </c>
      <c r="AG67" s="29">
        <v>542383.37416265346</v>
      </c>
      <c r="AH67" s="29">
        <v>2487.9971291864831</v>
      </c>
      <c r="AI67" s="29">
        <v>15778.634312811935</v>
      </c>
      <c r="AJ67" s="29">
        <v>72.379056480788705</v>
      </c>
      <c r="AK67" s="29">
        <v>-118493.50906629827</v>
      </c>
      <c r="AL67" s="29">
        <v>-543.54820672613869</v>
      </c>
      <c r="AM67" s="29">
        <v>4316363.2756258724</v>
      </c>
      <c r="AN67" s="29">
        <v>19799.831539568226</v>
      </c>
      <c r="AO67" s="29">
        <v>3251027.6765167327</v>
      </c>
      <c r="AP67" s="29">
        <v>14912.970993196021</v>
      </c>
      <c r="AQ67" s="29">
        <v>1042799.6950427163</v>
      </c>
      <c r="AR67" s="29">
        <v>4783.4848396454872</v>
      </c>
      <c r="AS67" s="29">
        <v>1065335.5991091402</v>
      </c>
      <c r="AT67" s="29">
        <v>4886.8605463722024</v>
      </c>
      <c r="AU67" s="29">
        <v>40219.667526817233</v>
      </c>
      <c r="AV67" s="29">
        <v>184.49388773769371</v>
      </c>
      <c r="AW67" s="29">
        <v>62755.571593241228</v>
      </c>
      <c r="AX67" s="29">
        <v>287.86959446440926</v>
      </c>
      <c r="AY67" s="29">
        <v>5.2E-23</v>
      </c>
      <c r="AZ67" s="30" t="s">
        <v>61</v>
      </c>
      <c r="BA67" s="31"/>
      <c r="BB67" s="28" t="s">
        <v>54</v>
      </c>
      <c r="BC67" s="27">
        <v>0</v>
      </c>
      <c r="BD67" s="35">
        <v>45562.557824074072</v>
      </c>
    </row>
    <row r="68" spans="1:56" x14ac:dyDescent="0.2">
      <c r="A68" s="27">
        <v>212</v>
      </c>
      <c r="B68" s="27">
        <v>20</v>
      </c>
      <c r="C68" s="28" t="s">
        <v>85</v>
      </c>
      <c r="D68" s="28" t="s">
        <v>86</v>
      </c>
      <c r="E68" s="28" t="s">
        <v>52</v>
      </c>
      <c r="F68" s="28" t="s">
        <v>53</v>
      </c>
      <c r="G68" s="27">
        <v>0</v>
      </c>
      <c r="H68" s="28" t="s">
        <v>262</v>
      </c>
      <c r="I68" s="28" t="s">
        <v>256</v>
      </c>
      <c r="J68" s="28" t="s">
        <v>257</v>
      </c>
      <c r="K68" s="27">
        <v>3</v>
      </c>
      <c r="L68" s="27">
        <v>0.39468462790213132</v>
      </c>
      <c r="M68" s="27">
        <v>0</v>
      </c>
      <c r="N68" s="29">
        <v>149</v>
      </c>
      <c r="O68" s="29">
        <v>3595993.9839662579</v>
      </c>
      <c r="P68" s="29">
        <v>24134.187811854077</v>
      </c>
      <c r="Q68" s="29">
        <v>3696168.2302507688</v>
      </c>
      <c r="R68" s="29">
        <v>24806.498189602476</v>
      </c>
      <c r="S68" s="29">
        <v>2502756.508239028</v>
      </c>
      <c r="T68" s="29">
        <v>16797.023545228378</v>
      </c>
      <c r="U68" s="29">
        <v>2200486.6783080772</v>
      </c>
      <c r="V68" s="29">
        <v>14768.366968510585</v>
      </c>
      <c r="W68" s="29">
        <v>100858.88</v>
      </c>
      <c r="X68" s="29">
        <v>676.90523489932878</v>
      </c>
      <c r="Y68" s="29">
        <v>201410.949930951</v>
      </c>
      <c r="Z68" s="29">
        <v>1351.7513418184626</v>
      </c>
      <c r="AA68" s="29">
        <v>370273.02447393403</v>
      </c>
      <c r="AB68" s="29">
        <v>2485.0538555297585</v>
      </c>
      <c r="AC68" s="29">
        <v>823138.69753780682</v>
      </c>
      <c r="AD68" s="29">
        <v>5524.4207888443407</v>
      </c>
      <c r="AE68" s="29">
        <v>351269.31883289688</v>
      </c>
      <c r="AF68" s="29">
        <v>2357.5122069321933</v>
      </c>
      <c r="AG68" s="29">
        <v>458530.14339877607</v>
      </c>
      <c r="AH68" s="29">
        <v>3077.3835127434636</v>
      </c>
      <c r="AI68" s="29">
        <v>13339.235306133913</v>
      </c>
      <c r="AJ68" s="29">
        <v>89.52506916868397</v>
      </c>
      <c r="AK68" s="29">
        <v>-100174.24628451136</v>
      </c>
      <c r="AL68" s="29">
        <v>-672.31037774839831</v>
      </c>
      <c r="AM68" s="29">
        <v>3649047.4561272454</v>
      </c>
      <c r="AN68" s="29">
        <v>24490.251383404335</v>
      </c>
      <c r="AO68" s="29">
        <v>2748414.235609605</v>
      </c>
      <c r="AP68" s="29">
        <v>18445.733124896677</v>
      </c>
      <c r="AQ68" s="29">
        <v>881581.39884417702</v>
      </c>
      <c r="AR68" s="29">
        <v>5916.6536835179659</v>
      </c>
      <c r="AS68" s="29">
        <v>900633.22051764082</v>
      </c>
      <c r="AT68" s="29">
        <v>6044.5182585076564</v>
      </c>
      <c r="AU68" s="29">
        <v>34001.650487524195</v>
      </c>
      <c r="AV68" s="29">
        <v>228.19899656056506</v>
      </c>
      <c r="AW68" s="29">
        <v>53053.472160987978</v>
      </c>
      <c r="AX68" s="29">
        <v>356.06357155025489</v>
      </c>
      <c r="AY68" s="29">
        <v>-2.5200000000000001E-22</v>
      </c>
      <c r="AZ68" s="30" t="s">
        <v>61</v>
      </c>
      <c r="BA68" s="31"/>
      <c r="BB68" s="28" t="s">
        <v>54</v>
      </c>
      <c r="BC68" s="27">
        <v>0</v>
      </c>
      <c r="BD68" s="35">
        <v>45562.557824074072</v>
      </c>
    </row>
    <row r="69" spans="1:56" x14ac:dyDescent="0.2">
      <c r="A69" s="27">
        <v>49</v>
      </c>
      <c r="B69" s="27">
        <v>21</v>
      </c>
      <c r="C69" s="28" t="s">
        <v>87</v>
      </c>
      <c r="D69" s="28" t="s">
        <v>88</v>
      </c>
      <c r="E69" s="28" t="s">
        <v>52</v>
      </c>
      <c r="F69" s="28" t="s">
        <v>60</v>
      </c>
      <c r="G69" s="27">
        <v>0</v>
      </c>
      <c r="H69" s="28" t="s">
        <v>262</v>
      </c>
      <c r="I69" s="28" t="s">
        <v>252</v>
      </c>
      <c r="J69" s="28" t="s">
        <v>253</v>
      </c>
      <c r="K69" s="27">
        <v>1</v>
      </c>
      <c r="L69" s="27">
        <v>0.13613747842201865</v>
      </c>
      <c r="M69" s="27">
        <v>0</v>
      </c>
      <c r="N69" s="29">
        <v>19</v>
      </c>
      <c r="O69" s="29">
        <v>261700.8770904188</v>
      </c>
      <c r="P69" s="29">
        <v>13773.730373179935</v>
      </c>
      <c r="Q69" s="29">
        <v>257830.15776480822</v>
      </c>
      <c r="R69" s="29">
        <v>13570.008303410959</v>
      </c>
      <c r="S69" s="29">
        <v>156880.87261703657</v>
      </c>
      <c r="T69" s="29">
        <v>8256.8880324756083</v>
      </c>
      <c r="U69" s="29">
        <v>153508.47420288247</v>
      </c>
      <c r="V69" s="29">
        <v>8079.3933790990759</v>
      </c>
      <c r="W69" s="29">
        <v>1604.55</v>
      </c>
      <c r="X69" s="29">
        <v>84.45</v>
      </c>
      <c r="Y69" s="29">
        <v>1767.8484141541142</v>
      </c>
      <c r="Z69" s="29">
        <v>93.044653376532338</v>
      </c>
      <c r="AA69" s="29">
        <v>35706.30528962551</v>
      </c>
      <c r="AB69" s="29">
        <v>1879.2792257697633</v>
      </c>
      <c r="AC69" s="29">
        <v>65242.979858146144</v>
      </c>
      <c r="AD69" s="29">
        <v>3433.8410451655859</v>
      </c>
      <c r="AE69" s="29">
        <v>32171.192075820913</v>
      </c>
      <c r="AF69" s="29">
        <v>1693.2206355695216</v>
      </c>
      <c r="AG69" s="29">
        <v>30964.018852034565</v>
      </c>
      <c r="AH69" s="29">
        <v>1629.6852027386612</v>
      </c>
      <c r="AI69" s="29">
        <v>2107.7689302906665</v>
      </c>
      <c r="AJ69" s="29">
        <v>110.93520685740351</v>
      </c>
      <c r="AK69" s="29">
        <v>3870.7193256105552</v>
      </c>
      <c r="AL69" s="29">
        <v>203.72206976897658</v>
      </c>
      <c r="AM69" s="29">
        <v>246850.6633231985</v>
      </c>
      <c r="AN69" s="29">
        <v>12992.140174905184</v>
      </c>
      <c r="AO69" s="29">
        <v>129398.87063947244</v>
      </c>
      <c r="AP69" s="29">
        <v>6810.4668757617064</v>
      </c>
      <c r="AQ69" s="29">
        <v>21936.920997967241</v>
      </c>
      <c r="AR69" s="29">
        <v>1154.5747893666967</v>
      </c>
      <c r="AS69" s="29">
        <v>117451.79268372606</v>
      </c>
      <c r="AT69" s="29">
        <v>6181.6732991434756</v>
      </c>
      <c r="AU69" s="29">
        <v>-110365.0854529791</v>
      </c>
      <c r="AV69" s="29">
        <v>-5808.6887080515307</v>
      </c>
      <c r="AW69" s="29">
        <v>-14850.213767220283</v>
      </c>
      <c r="AX69" s="29">
        <v>-781.59019827475151</v>
      </c>
      <c r="AY69" s="29">
        <v>2.0000000000000002E-23</v>
      </c>
      <c r="AZ69" s="30" t="s">
        <v>52</v>
      </c>
      <c r="BA69" s="31"/>
      <c r="BB69" s="28" t="s">
        <v>54</v>
      </c>
      <c r="BC69" s="27">
        <v>0</v>
      </c>
      <c r="BD69" s="35">
        <v>45562.557824074072</v>
      </c>
    </row>
    <row r="70" spans="1:56" x14ac:dyDescent="0.2">
      <c r="A70" s="27">
        <v>49</v>
      </c>
      <c r="B70" s="27">
        <v>21</v>
      </c>
      <c r="C70" s="28" t="s">
        <v>87</v>
      </c>
      <c r="D70" s="28" t="s">
        <v>88</v>
      </c>
      <c r="E70" s="28" t="s">
        <v>52</v>
      </c>
      <c r="F70" s="28" t="s">
        <v>60</v>
      </c>
      <c r="G70" s="27">
        <v>0</v>
      </c>
      <c r="H70" s="28" t="s">
        <v>262</v>
      </c>
      <c r="I70" s="28" t="s">
        <v>254</v>
      </c>
      <c r="J70" s="28" t="s">
        <v>255</v>
      </c>
      <c r="K70" s="27">
        <v>2</v>
      </c>
      <c r="L70" s="27">
        <v>0.86386252157798138</v>
      </c>
      <c r="M70" s="27">
        <v>0</v>
      </c>
      <c r="N70" s="29">
        <v>85.5</v>
      </c>
      <c r="O70" s="29">
        <v>1660627.0529095812</v>
      </c>
      <c r="P70" s="29">
        <v>19422.53863052142</v>
      </c>
      <c r="Q70" s="29">
        <v>1636065.342235192</v>
      </c>
      <c r="R70" s="29">
        <v>19135.267160645519</v>
      </c>
      <c r="S70" s="29">
        <v>992351.45738296339</v>
      </c>
      <c r="T70" s="29">
        <v>11606.449793952788</v>
      </c>
      <c r="U70" s="29">
        <v>878793.77579711762</v>
      </c>
      <c r="V70" s="29">
        <v>10278.289775404884</v>
      </c>
      <c r="W70" s="29">
        <v>37491.08</v>
      </c>
      <c r="X70" s="29">
        <v>438.49216374269002</v>
      </c>
      <c r="Y70" s="29">
        <v>76066.601585845885</v>
      </c>
      <c r="Z70" s="29">
        <v>889.66785480521503</v>
      </c>
      <c r="AA70" s="29">
        <v>229713.52471037454</v>
      </c>
      <c r="AB70" s="29">
        <v>2686.7078913494092</v>
      </c>
      <c r="AC70" s="29">
        <v>414000.36014185386</v>
      </c>
      <c r="AD70" s="29">
        <v>4842.1094753433199</v>
      </c>
      <c r="AE70" s="29">
        <v>204142.80792417913</v>
      </c>
      <c r="AF70" s="29">
        <v>2387.635180399755</v>
      </c>
      <c r="AG70" s="29">
        <v>196482.67114796545</v>
      </c>
      <c r="AH70" s="29">
        <v>2298.0429374031041</v>
      </c>
      <c r="AI70" s="29">
        <v>13374.881069709334</v>
      </c>
      <c r="AJ70" s="29">
        <v>156.43135754046003</v>
      </c>
      <c r="AK70" s="29">
        <v>24561.710674389444</v>
      </c>
      <c r="AL70" s="29">
        <v>287.27146987589992</v>
      </c>
      <c r="AM70" s="29">
        <v>1566394.7866768015</v>
      </c>
      <c r="AN70" s="29">
        <v>18320.406861716976</v>
      </c>
      <c r="AO70" s="29">
        <v>821102.57936052757</v>
      </c>
      <c r="AP70" s="29">
        <v>9603.5389398892112</v>
      </c>
      <c r="AQ70" s="29">
        <v>139201.07900203275</v>
      </c>
      <c r="AR70" s="29">
        <v>1628.0827953454123</v>
      </c>
      <c r="AS70" s="29">
        <v>745292.20731627406</v>
      </c>
      <c r="AT70" s="29">
        <v>8716.8679218277648</v>
      </c>
      <c r="AU70" s="29">
        <v>-700323.3945470209</v>
      </c>
      <c r="AV70" s="29">
        <v>-8190.916895286794</v>
      </c>
      <c r="AW70" s="29">
        <v>-94232.266232779715</v>
      </c>
      <c r="AX70" s="29">
        <v>-1102.1317688044412</v>
      </c>
      <c r="AY70" s="29">
        <v>-1.3E-22</v>
      </c>
      <c r="AZ70" s="30" t="s">
        <v>52</v>
      </c>
      <c r="BA70" s="31"/>
      <c r="BB70" s="28" t="s">
        <v>54</v>
      </c>
      <c r="BC70" s="27">
        <v>0</v>
      </c>
      <c r="BD70" s="35">
        <v>45562.557824074072</v>
      </c>
    </row>
    <row r="71" spans="1:56" x14ac:dyDescent="0.2">
      <c r="A71" s="27">
        <v>227</v>
      </c>
      <c r="B71" s="27">
        <v>227</v>
      </c>
      <c r="C71" s="28" t="s">
        <v>89</v>
      </c>
      <c r="D71" s="28" t="s">
        <v>90</v>
      </c>
      <c r="E71" s="28" t="s">
        <v>52</v>
      </c>
      <c r="F71" s="28" t="s">
        <v>60</v>
      </c>
      <c r="G71" s="27">
        <v>0</v>
      </c>
      <c r="H71" s="28" t="s">
        <v>262</v>
      </c>
      <c r="I71" s="28" t="s">
        <v>252</v>
      </c>
      <c r="J71" s="28" t="s">
        <v>253</v>
      </c>
      <c r="K71" s="27">
        <v>1</v>
      </c>
      <c r="L71" s="27">
        <v>0.25722661892895271</v>
      </c>
      <c r="M71" s="27">
        <v>0</v>
      </c>
      <c r="N71" s="29">
        <v>43.5</v>
      </c>
      <c r="O71" s="29">
        <v>579414.41343880701</v>
      </c>
      <c r="P71" s="29">
        <v>13319.871573305905</v>
      </c>
      <c r="Q71" s="29">
        <v>626528.44223535946</v>
      </c>
      <c r="R71" s="29">
        <v>14402.952695065735</v>
      </c>
      <c r="S71" s="29">
        <v>468460.9743465021</v>
      </c>
      <c r="T71" s="29">
        <v>10769.217801069013</v>
      </c>
      <c r="U71" s="29">
        <v>451017.24302762316</v>
      </c>
      <c r="V71" s="29">
        <v>10368.212483393636</v>
      </c>
      <c r="W71" s="29">
        <v>7587.85</v>
      </c>
      <c r="X71" s="29">
        <v>174.43333333333331</v>
      </c>
      <c r="Y71" s="29">
        <v>9855.88131887895</v>
      </c>
      <c r="Z71" s="29">
        <v>226.5719843420448</v>
      </c>
      <c r="AA71" s="29">
        <v>60415.536222376126</v>
      </c>
      <c r="AB71" s="29">
        <v>1388.8629016638188</v>
      </c>
      <c r="AC71" s="29">
        <v>97651.931666481207</v>
      </c>
      <c r="AD71" s="29">
        <v>2244.8719923329008</v>
      </c>
      <c r="AE71" s="29">
        <v>0</v>
      </c>
      <c r="AF71" s="29">
        <v>0</v>
      </c>
      <c r="AG71" s="29">
        <v>97651.931666481207</v>
      </c>
      <c r="AH71" s="29">
        <v>2244.8719923329008</v>
      </c>
      <c r="AI71" s="29">
        <v>0</v>
      </c>
      <c r="AJ71" s="29">
        <v>0</v>
      </c>
      <c r="AK71" s="29">
        <v>-47114.028796552513</v>
      </c>
      <c r="AL71" s="29">
        <v>-1083.0811217598277</v>
      </c>
      <c r="AM71" s="29">
        <v>554472.01505497226</v>
      </c>
      <c r="AN71" s="29">
        <v>12746.483104712002</v>
      </c>
      <c r="AO71" s="29">
        <v>566478.83917333779</v>
      </c>
      <c r="AP71" s="29">
        <v>13022.502049961789</v>
      </c>
      <c r="AQ71" s="29">
        <v>-11591.660355414324</v>
      </c>
      <c r="AR71" s="29">
        <v>-266.47495069917989</v>
      </c>
      <c r="AS71" s="29">
        <v>-12006.824118365656</v>
      </c>
      <c r="AT71" s="29">
        <v>-276.01894524978513</v>
      </c>
      <c r="AU71" s="29">
        <v>-24527.234620883428</v>
      </c>
      <c r="AV71" s="29">
        <v>-563.84447404329705</v>
      </c>
      <c r="AW71" s="29">
        <v>-24942.398383834756</v>
      </c>
      <c r="AX71" s="29">
        <v>-573.3884685939023</v>
      </c>
      <c r="AY71" s="29">
        <v>-3.7000000000000003E-23</v>
      </c>
      <c r="AZ71" s="30" t="s">
        <v>52</v>
      </c>
      <c r="BA71" s="31"/>
      <c r="BB71" s="28" t="s">
        <v>54</v>
      </c>
      <c r="BC71" s="27">
        <v>0</v>
      </c>
      <c r="BD71" s="35">
        <v>45562.557824074072</v>
      </c>
    </row>
    <row r="72" spans="1:56" x14ac:dyDescent="0.2">
      <c r="A72" s="27">
        <v>227</v>
      </c>
      <c r="B72" s="27">
        <v>227</v>
      </c>
      <c r="C72" s="28" t="s">
        <v>89</v>
      </c>
      <c r="D72" s="28" t="s">
        <v>90</v>
      </c>
      <c r="E72" s="28" t="s">
        <v>52</v>
      </c>
      <c r="F72" s="28" t="s">
        <v>60</v>
      </c>
      <c r="G72" s="27">
        <v>0</v>
      </c>
      <c r="H72" s="28" t="s">
        <v>262</v>
      </c>
      <c r="I72" s="28" t="s">
        <v>254</v>
      </c>
      <c r="J72" s="28" t="s">
        <v>255</v>
      </c>
      <c r="K72" s="27">
        <v>2</v>
      </c>
      <c r="L72" s="27">
        <v>0.74277338107104729</v>
      </c>
      <c r="M72" s="27">
        <v>0</v>
      </c>
      <c r="N72" s="29">
        <v>109</v>
      </c>
      <c r="O72" s="29">
        <v>1673130.116561193</v>
      </c>
      <c r="P72" s="29">
        <v>15349.817583130212</v>
      </c>
      <c r="Q72" s="29">
        <v>1809177.6477646406</v>
      </c>
      <c r="R72" s="29">
        <v>16597.960071235233</v>
      </c>
      <c r="S72" s="29">
        <v>1344445.715653498</v>
      </c>
      <c r="T72" s="29">
        <v>12334.364363793558</v>
      </c>
      <c r="U72" s="29">
        <v>1168549.3069723768</v>
      </c>
      <c r="V72" s="29">
        <v>10720.635843783275</v>
      </c>
      <c r="W72" s="29">
        <v>68513.34</v>
      </c>
      <c r="X72" s="29">
        <v>628.56275229357789</v>
      </c>
      <c r="Y72" s="29">
        <v>107383.06868112106</v>
      </c>
      <c r="Z72" s="29">
        <v>985.1657677167068</v>
      </c>
      <c r="AA72" s="29">
        <v>182750.01377762388</v>
      </c>
      <c r="AB72" s="29">
        <v>1676.6056309873748</v>
      </c>
      <c r="AC72" s="29">
        <v>281981.91833351884</v>
      </c>
      <c r="AD72" s="29">
        <v>2586.9900764543008</v>
      </c>
      <c r="AE72" s="29">
        <v>0</v>
      </c>
      <c r="AF72" s="29">
        <v>0</v>
      </c>
      <c r="AG72" s="29">
        <v>281981.91833351884</v>
      </c>
      <c r="AH72" s="29">
        <v>2586.9900764543008</v>
      </c>
      <c r="AI72" s="29">
        <v>0</v>
      </c>
      <c r="AJ72" s="29">
        <v>0</v>
      </c>
      <c r="AK72" s="29">
        <v>-136047.53120344749</v>
      </c>
      <c r="AL72" s="29">
        <v>-1248.1424881050227</v>
      </c>
      <c r="AM72" s="29">
        <v>1601105.8849450278</v>
      </c>
      <c r="AN72" s="29">
        <v>14689.044816009429</v>
      </c>
      <c r="AO72" s="29">
        <v>1635777.0608266622</v>
      </c>
      <c r="AP72" s="29">
        <v>15007.128998409746</v>
      </c>
      <c r="AQ72" s="29">
        <v>-33472.339644585678</v>
      </c>
      <c r="AR72" s="29">
        <v>-307.0856848127126</v>
      </c>
      <c r="AS72" s="29">
        <v>-34671.17588163435</v>
      </c>
      <c r="AT72" s="29">
        <v>-318.08418240031506</v>
      </c>
      <c r="AU72" s="29">
        <v>-70825.395379116584</v>
      </c>
      <c r="AV72" s="29">
        <v>-649.77426953317956</v>
      </c>
      <c r="AW72" s="29">
        <v>-72024.231616165256</v>
      </c>
      <c r="AX72" s="29">
        <v>-660.77276712078208</v>
      </c>
      <c r="AY72" s="29">
        <v>5.6999999999999999E-23</v>
      </c>
      <c r="AZ72" s="30" t="s">
        <v>52</v>
      </c>
      <c r="BA72" s="31"/>
      <c r="BB72" s="28" t="s">
        <v>54</v>
      </c>
      <c r="BC72" s="27">
        <v>0</v>
      </c>
      <c r="BD72" s="35">
        <v>45562.557824074072</v>
      </c>
    </row>
    <row r="73" spans="1:56" x14ac:dyDescent="0.2">
      <c r="A73" s="27">
        <v>52</v>
      </c>
      <c r="B73" s="27">
        <v>24</v>
      </c>
      <c r="C73" s="28" t="s">
        <v>91</v>
      </c>
      <c r="D73" s="28" t="s">
        <v>92</v>
      </c>
      <c r="E73" s="28" t="s">
        <v>52</v>
      </c>
      <c r="F73" s="28" t="s">
        <v>57</v>
      </c>
      <c r="G73" s="27">
        <v>0</v>
      </c>
      <c r="H73" s="28" t="s">
        <v>262</v>
      </c>
      <c r="I73" s="28" t="s">
        <v>256</v>
      </c>
      <c r="J73" s="28" t="s">
        <v>257</v>
      </c>
      <c r="K73" s="27">
        <v>3</v>
      </c>
      <c r="L73" s="27">
        <v>1</v>
      </c>
      <c r="M73" s="27">
        <v>0</v>
      </c>
      <c r="N73" s="29">
        <v>111.5</v>
      </c>
      <c r="O73" s="29">
        <v>2453210.5499999998</v>
      </c>
      <c r="P73" s="29">
        <v>22001.888340807174</v>
      </c>
      <c r="Q73" s="29">
        <v>2592142.19</v>
      </c>
      <c r="R73" s="29">
        <v>23247.912017937218</v>
      </c>
      <c r="S73" s="29">
        <v>1964986.54</v>
      </c>
      <c r="T73" s="29">
        <v>17623.197668161436</v>
      </c>
      <c r="U73" s="29">
        <v>1685552.6</v>
      </c>
      <c r="V73" s="29">
        <v>15117.063677130045</v>
      </c>
      <c r="W73" s="29">
        <v>83229.08</v>
      </c>
      <c r="X73" s="29">
        <v>746.44914798206275</v>
      </c>
      <c r="Y73" s="29">
        <v>196204.86</v>
      </c>
      <c r="Z73" s="29">
        <v>1759.6848430493271</v>
      </c>
      <c r="AA73" s="29">
        <v>248845</v>
      </c>
      <c r="AB73" s="29">
        <v>2231.7937219730939</v>
      </c>
      <c r="AC73" s="29">
        <v>378310.65</v>
      </c>
      <c r="AD73" s="29">
        <v>3392.92062780269</v>
      </c>
      <c r="AE73" s="29">
        <v>0</v>
      </c>
      <c r="AF73" s="29">
        <v>0</v>
      </c>
      <c r="AG73" s="29">
        <v>378310.65</v>
      </c>
      <c r="AH73" s="29">
        <v>3392.92062780269</v>
      </c>
      <c r="AI73" s="29">
        <v>0</v>
      </c>
      <c r="AJ73" s="29">
        <v>0</v>
      </c>
      <c r="AK73" s="29">
        <v>-138931.64000000001</v>
      </c>
      <c r="AL73" s="29">
        <v>-1246.0236771300447</v>
      </c>
      <c r="AM73" s="29">
        <v>2473308.0099999998</v>
      </c>
      <c r="AN73" s="29">
        <v>22182.134618834079</v>
      </c>
      <c r="AO73" s="29">
        <v>2500701.0099999998</v>
      </c>
      <c r="AP73" s="29">
        <v>22427.811748878925</v>
      </c>
      <c r="AQ73" s="29">
        <v>-28610</v>
      </c>
      <c r="AR73" s="29">
        <v>-256.59192825112103</v>
      </c>
      <c r="AS73" s="29">
        <v>-27393</v>
      </c>
      <c r="AT73" s="29">
        <v>-245.67713004484304</v>
      </c>
      <c r="AU73" s="29">
        <v>18880.46</v>
      </c>
      <c r="AV73" s="29">
        <v>169.33147982062781</v>
      </c>
      <c r="AW73" s="29">
        <v>20097.46</v>
      </c>
      <c r="AX73" s="29">
        <v>180.24627802690583</v>
      </c>
      <c r="AY73" s="29">
        <v>0</v>
      </c>
      <c r="AZ73" s="30" t="s">
        <v>52</v>
      </c>
      <c r="BA73" s="31"/>
      <c r="BB73" s="28" t="s">
        <v>54</v>
      </c>
      <c r="BC73" s="27">
        <v>0</v>
      </c>
      <c r="BD73" s="35">
        <v>45562.557824074072</v>
      </c>
    </row>
    <row r="74" spans="1:56" x14ac:dyDescent="0.2">
      <c r="A74" s="27">
        <v>18</v>
      </c>
      <c r="B74" s="27">
        <v>25</v>
      </c>
      <c r="C74" s="28" t="s">
        <v>93</v>
      </c>
      <c r="D74" s="28" t="s">
        <v>94</v>
      </c>
      <c r="E74" s="28" t="s">
        <v>52</v>
      </c>
      <c r="F74" s="28" t="s">
        <v>53</v>
      </c>
      <c r="G74" s="27">
        <v>0</v>
      </c>
      <c r="H74" s="28" t="s">
        <v>262</v>
      </c>
      <c r="I74" s="28" t="s">
        <v>252</v>
      </c>
      <c r="J74" s="28" t="s">
        <v>253</v>
      </c>
      <c r="K74" s="27">
        <v>1</v>
      </c>
      <c r="L74" s="27">
        <v>0.11815301381575583</v>
      </c>
      <c r="M74" s="27">
        <v>0.57142857142857095</v>
      </c>
      <c r="N74" s="29">
        <v>117</v>
      </c>
      <c r="O74" s="29">
        <v>1335644.3627648458</v>
      </c>
      <c r="P74" s="29">
        <v>11415.763784314922</v>
      </c>
      <c r="Q74" s="29">
        <v>1387251.6461302496</v>
      </c>
      <c r="R74" s="29">
        <v>11856.85167632692</v>
      </c>
      <c r="S74" s="29">
        <v>922651.96735880186</v>
      </c>
      <c r="T74" s="29">
        <v>7885.9142509299299</v>
      </c>
      <c r="U74" s="29">
        <v>864786.5618672733</v>
      </c>
      <c r="V74" s="29">
        <v>7391.3381356177206</v>
      </c>
      <c r="W74" s="29">
        <v>15974.02714285714</v>
      </c>
      <c r="X74" s="29">
        <v>136.53014652014647</v>
      </c>
      <c r="Y74" s="29">
        <v>41891.378348671438</v>
      </c>
      <c r="Z74" s="29">
        <v>358.04596879206355</v>
      </c>
      <c r="AA74" s="29">
        <v>137691.21916811867</v>
      </c>
      <c r="AB74" s="29">
        <v>1176.8480270779373</v>
      </c>
      <c r="AC74" s="29">
        <v>326908.45960332907</v>
      </c>
      <c r="AD74" s="29">
        <v>2794.0893983190513</v>
      </c>
      <c r="AE74" s="29">
        <v>107419.37846353059</v>
      </c>
      <c r="AF74" s="29">
        <v>918.11434584214169</v>
      </c>
      <c r="AG74" s="29">
        <v>202373.66004917433</v>
      </c>
      <c r="AH74" s="29">
        <v>1729.6894021296951</v>
      </c>
      <c r="AI74" s="29">
        <v>17115.421090624139</v>
      </c>
      <c r="AJ74" s="29">
        <v>146.28565034721487</v>
      </c>
      <c r="AK74" s="29">
        <v>-51607.283365403775</v>
      </c>
      <c r="AL74" s="29">
        <v>-441.08789201199806</v>
      </c>
      <c r="AM74" s="29">
        <v>1326449.104464635</v>
      </c>
      <c r="AN74" s="29">
        <v>11337.171833031069</v>
      </c>
      <c r="AO74" s="29">
        <v>1190075.0054702684</v>
      </c>
      <c r="AP74" s="29">
        <v>10171.581243335628</v>
      </c>
      <c r="AQ74" s="29">
        <v>145569.35729457761</v>
      </c>
      <c r="AR74" s="29">
        <v>1244.1825409792957</v>
      </c>
      <c r="AS74" s="29">
        <v>136374.09899436642</v>
      </c>
      <c r="AT74" s="29">
        <v>1165.5905896954396</v>
      </c>
      <c r="AU74" s="29">
        <v>0</v>
      </c>
      <c r="AV74" s="29">
        <v>0</v>
      </c>
      <c r="AW74" s="29">
        <v>-9195.2583002108586</v>
      </c>
      <c r="AX74" s="29">
        <v>-78.59195128385349</v>
      </c>
      <c r="AY74" s="29">
        <v>3.3833591999989998E-10</v>
      </c>
      <c r="AZ74" s="30" t="s">
        <v>61</v>
      </c>
      <c r="BA74" s="31"/>
      <c r="BB74" s="28" t="s">
        <v>54</v>
      </c>
      <c r="BC74" s="27">
        <v>0</v>
      </c>
      <c r="BD74" s="35">
        <v>45562.557824074072</v>
      </c>
    </row>
    <row r="75" spans="1:56" x14ac:dyDescent="0.2">
      <c r="A75" s="27">
        <v>18</v>
      </c>
      <c r="B75" s="27">
        <v>25</v>
      </c>
      <c r="C75" s="28" t="s">
        <v>93</v>
      </c>
      <c r="D75" s="28" t="s">
        <v>94</v>
      </c>
      <c r="E75" s="28" t="s">
        <v>52</v>
      </c>
      <c r="F75" s="28" t="s">
        <v>53</v>
      </c>
      <c r="G75" s="27">
        <v>0</v>
      </c>
      <c r="H75" s="28" t="s">
        <v>262</v>
      </c>
      <c r="I75" s="28" t="s">
        <v>254</v>
      </c>
      <c r="J75" s="28" t="s">
        <v>255</v>
      </c>
      <c r="K75" s="27">
        <v>2</v>
      </c>
      <c r="L75" s="27">
        <v>0.5810916145517393</v>
      </c>
      <c r="M75" s="27">
        <v>0.42857142857142899</v>
      </c>
      <c r="N75" s="29">
        <v>331.5</v>
      </c>
      <c r="O75" s="29">
        <v>6568869.5883477787</v>
      </c>
      <c r="P75" s="29">
        <v>19815.594534985761</v>
      </c>
      <c r="Q75" s="29">
        <v>6822680.8001395902</v>
      </c>
      <c r="R75" s="29">
        <v>20581.239216107362</v>
      </c>
      <c r="S75" s="29">
        <v>4524654.9530015336</v>
      </c>
      <c r="T75" s="29">
        <v>13649.034549024236</v>
      </c>
      <c r="U75" s="29">
        <v>3910648.6591616375</v>
      </c>
      <c r="V75" s="29">
        <v>11796.828534424247</v>
      </c>
      <c r="W75" s="29">
        <v>122477.42285714285</v>
      </c>
      <c r="X75" s="29">
        <v>369.46432234432234</v>
      </c>
      <c r="Y75" s="29">
        <v>491528.87098275428</v>
      </c>
      <c r="Z75" s="29">
        <v>1482.7416922556686</v>
      </c>
      <c r="AA75" s="29">
        <v>690248.28424199508</v>
      </c>
      <c r="AB75" s="29">
        <v>2082.1969358732881</v>
      </c>
      <c r="AC75" s="29">
        <v>1607777.5628960608</v>
      </c>
      <c r="AD75" s="29">
        <v>4850.0077312098356</v>
      </c>
      <c r="AE75" s="29">
        <v>528302.22479854757</v>
      </c>
      <c r="AF75" s="29">
        <v>1593.6718696788762</v>
      </c>
      <c r="AG75" s="29">
        <v>995299.5108876162</v>
      </c>
      <c r="AH75" s="29">
        <v>3002.4117975493696</v>
      </c>
      <c r="AI75" s="29">
        <v>84175.82720989731</v>
      </c>
      <c r="AJ75" s="29">
        <v>253.92406398159065</v>
      </c>
      <c r="AK75" s="29">
        <v>-253811.21179181122</v>
      </c>
      <c r="AL75" s="29">
        <v>-765.64468112160228</v>
      </c>
      <c r="AM75" s="29">
        <v>6523646.1334452899</v>
      </c>
      <c r="AN75" s="29">
        <v>19679.173856546877</v>
      </c>
      <c r="AO75" s="29">
        <v>5852940.8944638399</v>
      </c>
      <c r="AP75" s="29">
        <v>17655.930300041749</v>
      </c>
      <c r="AQ75" s="29">
        <v>715928.69388393953</v>
      </c>
      <c r="AR75" s="29">
        <v>2159.6642349440103</v>
      </c>
      <c r="AS75" s="29">
        <v>670705.23898145033</v>
      </c>
      <c r="AT75" s="29">
        <v>2023.2435565051292</v>
      </c>
      <c r="AU75" s="29">
        <v>0</v>
      </c>
      <c r="AV75" s="29">
        <v>0</v>
      </c>
      <c r="AW75" s="29">
        <v>-45223.454902489146</v>
      </c>
      <c r="AX75" s="29">
        <v>-136.42067843888128</v>
      </c>
      <c r="AY75" s="29">
        <v>-3.8335919999599997E-11</v>
      </c>
      <c r="AZ75" s="30" t="s">
        <v>61</v>
      </c>
      <c r="BA75" s="31"/>
      <c r="BB75" s="28" t="s">
        <v>54</v>
      </c>
      <c r="BC75" s="27">
        <v>0</v>
      </c>
      <c r="BD75" s="35">
        <v>45562.557824074072</v>
      </c>
    </row>
    <row r="76" spans="1:56" x14ac:dyDescent="0.2">
      <c r="A76" s="27">
        <v>18</v>
      </c>
      <c r="B76" s="27">
        <v>25</v>
      </c>
      <c r="C76" s="28" t="s">
        <v>93</v>
      </c>
      <c r="D76" s="28" t="s">
        <v>94</v>
      </c>
      <c r="E76" s="28" t="s">
        <v>52</v>
      </c>
      <c r="F76" s="28" t="s">
        <v>53</v>
      </c>
      <c r="G76" s="27">
        <v>0</v>
      </c>
      <c r="H76" s="28" t="s">
        <v>262</v>
      </c>
      <c r="I76" s="28" t="s">
        <v>256</v>
      </c>
      <c r="J76" s="28" t="s">
        <v>257</v>
      </c>
      <c r="K76" s="27">
        <v>3</v>
      </c>
      <c r="L76" s="27">
        <v>0.30075537163250493</v>
      </c>
      <c r="M76" s="27">
        <v>0</v>
      </c>
      <c r="N76" s="29">
        <v>156.5</v>
      </c>
      <c r="O76" s="29">
        <v>3399847.3988873749</v>
      </c>
      <c r="P76" s="29">
        <v>21724.26452963179</v>
      </c>
      <c r="Q76" s="29">
        <v>3531212.3737301598</v>
      </c>
      <c r="R76" s="29">
        <v>22563.657340128815</v>
      </c>
      <c r="S76" s="29">
        <v>2329945.4596396633</v>
      </c>
      <c r="T76" s="29">
        <v>14887.830413032994</v>
      </c>
      <c r="U76" s="29">
        <v>1923513.1589710892</v>
      </c>
      <c r="V76" s="29">
        <v>12290.818907163508</v>
      </c>
      <c r="W76" s="29">
        <v>208480.12</v>
      </c>
      <c r="X76" s="29">
        <v>1332.1413418530349</v>
      </c>
      <c r="Y76" s="29">
        <v>197952.18066857438</v>
      </c>
      <c r="Z76" s="29">
        <v>1264.8701640164495</v>
      </c>
      <c r="AA76" s="29">
        <v>369130.07658988639</v>
      </c>
      <c r="AB76" s="29">
        <v>2358.6586363571014</v>
      </c>
      <c r="AC76" s="29">
        <v>832136.83750061004</v>
      </c>
      <c r="AD76" s="29">
        <v>5317.1682907387221</v>
      </c>
      <c r="AE76" s="29">
        <v>273433.18673792196</v>
      </c>
      <c r="AF76" s="29">
        <v>1747.176912063399</v>
      </c>
      <c r="AG76" s="29">
        <v>515136.79906320962</v>
      </c>
      <c r="AH76" s="29">
        <v>3291.6089397010192</v>
      </c>
      <c r="AI76" s="29">
        <v>43566.851699478553</v>
      </c>
      <c r="AJ76" s="29">
        <v>278.38243897430391</v>
      </c>
      <c r="AK76" s="29">
        <v>-131364.97484278507</v>
      </c>
      <c r="AL76" s="29">
        <v>-839.39281049702913</v>
      </c>
      <c r="AM76" s="29">
        <v>3376441.1120900754</v>
      </c>
      <c r="AN76" s="29">
        <v>21574.703591629874</v>
      </c>
      <c r="AO76" s="29">
        <v>3029304.4500658922</v>
      </c>
      <c r="AP76" s="29">
        <v>19356.577955692599</v>
      </c>
      <c r="AQ76" s="29">
        <v>370542.94882148301</v>
      </c>
      <c r="AR76" s="29">
        <v>2367.6865739391883</v>
      </c>
      <c r="AS76" s="29">
        <v>347136.66202418332</v>
      </c>
      <c r="AT76" s="29">
        <v>2218.1256359372733</v>
      </c>
      <c r="AU76" s="29">
        <v>0</v>
      </c>
      <c r="AV76" s="29">
        <v>0</v>
      </c>
      <c r="AW76" s="29">
        <v>-23406.286797299694</v>
      </c>
      <c r="AX76" s="29">
        <v>-149.56093800191499</v>
      </c>
      <c r="AY76" s="29">
        <v>-2.0000000000000001E-22</v>
      </c>
      <c r="AZ76" s="30" t="s">
        <v>61</v>
      </c>
      <c r="BA76" s="31"/>
      <c r="BB76" s="28" t="s">
        <v>54</v>
      </c>
      <c r="BC76" s="27">
        <v>0</v>
      </c>
      <c r="BD76" s="35">
        <v>45562.557824074072</v>
      </c>
    </row>
    <row r="77" spans="1:56" x14ac:dyDescent="0.2">
      <c r="A77" s="27">
        <v>53</v>
      </c>
      <c r="B77" s="27">
        <v>26</v>
      </c>
      <c r="C77" s="28" t="s">
        <v>95</v>
      </c>
      <c r="D77" s="28" t="s">
        <v>96</v>
      </c>
      <c r="E77" s="28" t="s">
        <v>52</v>
      </c>
      <c r="F77" s="28" t="s">
        <v>53</v>
      </c>
      <c r="G77" s="27">
        <v>0</v>
      </c>
      <c r="H77" s="28" t="s">
        <v>262</v>
      </c>
      <c r="I77" s="28" t="s">
        <v>252</v>
      </c>
      <c r="J77" s="28" t="s">
        <v>253</v>
      </c>
      <c r="K77" s="27">
        <v>1</v>
      </c>
      <c r="L77" s="27">
        <v>0.15984786266850723</v>
      </c>
      <c r="M77" s="27">
        <v>0</v>
      </c>
      <c r="N77" s="29">
        <v>115</v>
      </c>
      <c r="O77" s="29">
        <v>1790290.7133777961</v>
      </c>
      <c r="P77" s="29">
        <v>15567.745333719966</v>
      </c>
      <c r="Q77" s="29">
        <v>1784861.1977915433</v>
      </c>
      <c r="R77" s="29">
        <v>15520.532154709072</v>
      </c>
      <c r="S77" s="29">
        <v>1188505.2738819458</v>
      </c>
      <c r="T77" s="29">
        <v>10334.828468538661</v>
      </c>
      <c r="U77" s="29">
        <v>1045593.2971991297</v>
      </c>
      <c r="V77" s="29">
        <v>9092.1156278185208</v>
      </c>
      <c r="W77" s="29">
        <v>11482.03</v>
      </c>
      <c r="X77" s="29">
        <v>99.84373913043477</v>
      </c>
      <c r="Y77" s="29">
        <v>131429.94668281593</v>
      </c>
      <c r="Z77" s="29">
        <v>1142.8691015897034</v>
      </c>
      <c r="AA77" s="29">
        <v>150801.20254772351</v>
      </c>
      <c r="AB77" s="29">
        <v>1311.3148047628129</v>
      </c>
      <c r="AC77" s="29">
        <v>445554.72136187408</v>
      </c>
      <c r="AD77" s="29">
        <v>3874.3888814076004</v>
      </c>
      <c r="AE77" s="29">
        <v>193823.00637314477</v>
      </c>
      <c r="AF77" s="29">
        <v>1685.4174467229977</v>
      </c>
      <c r="AG77" s="29">
        <v>233573.38941685043</v>
      </c>
      <c r="AH77" s="29">
        <v>2031.0729514508728</v>
      </c>
      <c r="AI77" s="29">
        <v>18158.325571878882</v>
      </c>
      <c r="AJ77" s="29">
        <v>157.89848323372939</v>
      </c>
      <c r="AK77" s="29">
        <v>5429.5155862527708</v>
      </c>
      <c r="AL77" s="29">
        <v>47.213179010893661</v>
      </c>
      <c r="AM77" s="29">
        <v>1823328.8017373341</v>
      </c>
      <c r="AN77" s="29">
        <v>15855.033058585514</v>
      </c>
      <c r="AO77" s="29">
        <v>1101820.3070532396</v>
      </c>
      <c r="AP77" s="29">
        <v>9581.0461482890405</v>
      </c>
      <c r="AQ77" s="29">
        <v>732244.9960759501</v>
      </c>
      <c r="AR77" s="29">
        <v>6367.3477919647821</v>
      </c>
      <c r="AS77" s="29">
        <v>721508.49468409445</v>
      </c>
      <c r="AT77" s="29">
        <v>6273.9869102964731</v>
      </c>
      <c r="AU77" s="29">
        <v>43774.589751393723</v>
      </c>
      <c r="AV77" s="29">
        <v>380.64860653385841</v>
      </c>
      <c r="AW77" s="29">
        <v>33038.088359538095</v>
      </c>
      <c r="AX77" s="29">
        <v>287.28772486554863</v>
      </c>
      <c r="AY77" s="29">
        <v>-1.7999999999999999E-23</v>
      </c>
      <c r="AZ77" s="30" t="s">
        <v>61</v>
      </c>
      <c r="BA77" s="31"/>
      <c r="BB77" s="28" t="s">
        <v>54</v>
      </c>
      <c r="BC77" s="27">
        <v>0</v>
      </c>
      <c r="BD77" s="35">
        <v>45562.557824074072</v>
      </c>
    </row>
    <row r="78" spans="1:56" x14ac:dyDescent="0.2">
      <c r="A78" s="27">
        <v>53</v>
      </c>
      <c r="B78" s="27">
        <v>26</v>
      </c>
      <c r="C78" s="28" t="s">
        <v>95</v>
      </c>
      <c r="D78" s="28" t="s">
        <v>96</v>
      </c>
      <c r="E78" s="28" t="s">
        <v>52</v>
      </c>
      <c r="F78" s="28" t="s">
        <v>53</v>
      </c>
      <c r="G78" s="27">
        <v>0</v>
      </c>
      <c r="H78" s="28" t="s">
        <v>262</v>
      </c>
      <c r="I78" s="28" t="s">
        <v>254</v>
      </c>
      <c r="J78" s="28" t="s">
        <v>255</v>
      </c>
      <c r="K78" s="27">
        <v>2</v>
      </c>
      <c r="L78" s="27">
        <v>0.46409003162600382</v>
      </c>
      <c r="M78" s="27">
        <v>0</v>
      </c>
      <c r="N78" s="29">
        <v>295.5</v>
      </c>
      <c r="O78" s="29">
        <v>5197792.8257587841</v>
      </c>
      <c r="P78" s="29">
        <v>17589.823437423973</v>
      </c>
      <c r="Q78" s="29">
        <v>5182029.1863952512</v>
      </c>
      <c r="R78" s="29">
        <v>17536.477788139597</v>
      </c>
      <c r="S78" s="29">
        <v>3441781.7594894432</v>
      </c>
      <c r="T78" s="29">
        <v>11647.315598949046</v>
      </c>
      <c r="U78" s="29">
        <v>2955582.8427259964</v>
      </c>
      <c r="V78" s="29">
        <v>10001.972395011831</v>
      </c>
      <c r="W78" s="29">
        <v>81222.850000000006</v>
      </c>
      <c r="X78" s="29">
        <v>274.86582064297801</v>
      </c>
      <c r="Y78" s="29">
        <v>404976.06676344678</v>
      </c>
      <c r="Z78" s="29">
        <v>1370.4773832942358</v>
      </c>
      <c r="AA78" s="29">
        <v>446658.00208651624</v>
      </c>
      <c r="AB78" s="29">
        <v>1511.5330019848261</v>
      </c>
      <c r="AC78" s="29">
        <v>1293589.424819292</v>
      </c>
      <c r="AD78" s="29">
        <v>4377.6291872057254</v>
      </c>
      <c r="AE78" s="29">
        <v>562730.85955550813</v>
      </c>
      <c r="AF78" s="29">
        <v>1904.3345501032422</v>
      </c>
      <c r="AG78" s="29">
        <v>678139.07469164731</v>
      </c>
      <c r="AH78" s="29">
        <v>2294.8868855893311</v>
      </c>
      <c r="AI78" s="29">
        <v>52719.49057213655</v>
      </c>
      <c r="AJ78" s="29">
        <v>178.40775151315245</v>
      </c>
      <c r="AK78" s="29">
        <v>15763.639363533199</v>
      </c>
      <c r="AL78" s="29">
        <v>53.3456492843763</v>
      </c>
      <c r="AM78" s="29">
        <v>5293713.0790275922</v>
      </c>
      <c r="AN78" s="29">
        <v>17914.426663375943</v>
      </c>
      <c r="AO78" s="29">
        <v>3198940.6214766661</v>
      </c>
      <c r="AP78" s="29">
        <v>10825.518177586011</v>
      </c>
      <c r="AQ78" s="29">
        <v>2125943.9927051496</v>
      </c>
      <c r="AR78" s="29">
        <v>7194.3959143998291</v>
      </c>
      <c r="AS78" s="29">
        <v>2094772.4575509257</v>
      </c>
      <c r="AT78" s="29">
        <v>7088.9084857899352</v>
      </c>
      <c r="AU78" s="29">
        <v>127091.78842303113</v>
      </c>
      <c r="AV78" s="29">
        <v>430.09065456186494</v>
      </c>
      <c r="AW78" s="29">
        <v>95920.253268807312</v>
      </c>
      <c r="AX78" s="29">
        <v>324.60322595197056</v>
      </c>
      <c r="AY78" s="29">
        <v>-5.0000000000000002E-23</v>
      </c>
      <c r="AZ78" s="30" t="s">
        <v>61</v>
      </c>
      <c r="BA78" s="31"/>
      <c r="BB78" s="28" t="s">
        <v>54</v>
      </c>
      <c r="BC78" s="27">
        <v>0</v>
      </c>
      <c r="BD78" s="35">
        <v>45562.557824074072</v>
      </c>
    </row>
    <row r="79" spans="1:56" x14ac:dyDescent="0.2">
      <c r="A79" s="27">
        <v>53</v>
      </c>
      <c r="B79" s="27">
        <v>26</v>
      </c>
      <c r="C79" s="28" t="s">
        <v>95</v>
      </c>
      <c r="D79" s="28" t="s">
        <v>96</v>
      </c>
      <c r="E79" s="28" t="s">
        <v>52</v>
      </c>
      <c r="F79" s="28" t="s">
        <v>53</v>
      </c>
      <c r="G79" s="27">
        <v>0</v>
      </c>
      <c r="H79" s="28" t="s">
        <v>262</v>
      </c>
      <c r="I79" s="28" t="s">
        <v>256</v>
      </c>
      <c r="J79" s="28" t="s">
        <v>257</v>
      </c>
      <c r="K79" s="27">
        <v>3</v>
      </c>
      <c r="L79" s="27">
        <v>0.37606210570548898</v>
      </c>
      <c r="M79" s="27">
        <v>0</v>
      </c>
      <c r="N79" s="29">
        <v>174.5</v>
      </c>
      <c r="O79" s="29">
        <v>4211883.0008634189</v>
      </c>
      <c r="P79" s="29">
        <v>24136.865334460857</v>
      </c>
      <c r="Q79" s="29">
        <v>4199109.3858132055</v>
      </c>
      <c r="R79" s="29">
        <v>24063.664102081406</v>
      </c>
      <c r="S79" s="29">
        <v>2765406.4266286115</v>
      </c>
      <c r="T79" s="29">
        <v>15847.601298731295</v>
      </c>
      <c r="U79" s="29">
        <v>2372450.4500748739</v>
      </c>
      <c r="V79" s="29">
        <v>13595.704584956296</v>
      </c>
      <c r="W79" s="29">
        <v>90519.13</v>
      </c>
      <c r="X79" s="29">
        <v>518.73426934097427</v>
      </c>
      <c r="Y79" s="29">
        <v>302436.84655373741</v>
      </c>
      <c r="Z79" s="29">
        <v>1733.162444434025</v>
      </c>
      <c r="AA79" s="29">
        <v>385479.70536576037</v>
      </c>
      <c r="AB79" s="29">
        <v>2209.0527528123798</v>
      </c>
      <c r="AC79" s="29">
        <v>1048223.2538188339</v>
      </c>
      <c r="AD79" s="29">
        <v>6007.0100505377304</v>
      </c>
      <c r="AE79" s="29">
        <v>455992.88407134713</v>
      </c>
      <c r="AF79" s="29">
        <v>2613.1397367985505</v>
      </c>
      <c r="AG79" s="29">
        <v>549510.63589150226</v>
      </c>
      <c r="AH79" s="29">
        <v>3149.0580853381216</v>
      </c>
      <c r="AI79" s="29">
        <v>42719.733855984574</v>
      </c>
      <c r="AJ79" s="29">
        <v>244.81222840105769</v>
      </c>
      <c r="AK79" s="29">
        <v>12773.615050214032</v>
      </c>
      <c r="AL79" s="29">
        <v>73.201232379450033</v>
      </c>
      <c r="AM79" s="29">
        <v>4289609.2392350743</v>
      </c>
      <c r="AN79" s="29">
        <v>24582.287903925928</v>
      </c>
      <c r="AO79" s="29">
        <v>2592170.1914700945</v>
      </c>
      <c r="AP79" s="29">
        <v>14854.843504126615</v>
      </c>
      <c r="AQ79" s="29">
        <v>1722698.0112189001</v>
      </c>
      <c r="AR79" s="29">
        <v>9872.194906698569</v>
      </c>
      <c r="AS79" s="29">
        <v>1697439.0477649795</v>
      </c>
      <c r="AT79" s="29">
        <v>9727.4443997993112</v>
      </c>
      <c r="AU79" s="29">
        <v>102985.20182557519</v>
      </c>
      <c r="AV79" s="29">
        <v>590.17307636432758</v>
      </c>
      <c r="AW79" s="29">
        <v>77726.238371654588</v>
      </c>
      <c r="AX79" s="29">
        <v>445.42256946506933</v>
      </c>
      <c r="AY79" s="29">
        <v>1.6000000000000002E-22</v>
      </c>
      <c r="AZ79" s="30" t="s">
        <v>61</v>
      </c>
      <c r="BA79" s="31"/>
      <c r="BB79" s="28" t="s">
        <v>54</v>
      </c>
      <c r="BC79" s="27">
        <v>0</v>
      </c>
      <c r="BD79" s="35">
        <v>45562.557824074072</v>
      </c>
    </row>
    <row r="80" spans="1:56" x14ac:dyDescent="0.2">
      <c r="A80" s="27">
        <v>55</v>
      </c>
      <c r="B80" s="27">
        <v>27</v>
      </c>
      <c r="C80" s="28" t="s">
        <v>97</v>
      </c>
      <c r="D80" s="28" t="s">
        <v>98</v>
      </c>
      <c r="E80" s="28" t="s">
        <v>52</v>
      </c>
      <c r="F80" s="28" t="s">
        <v>60</v>
      </c>
      <c r="G80" s="27">
        <v>0</v>
      </c>
      <c r="H80" s="28" t="s">
        <v>262</v>
      </c>
      <c r="I80" s="28" t="s">
        <v>252</v>
      </c>
      <c r="J80" s="28" t="s">
        <v>253</v>
      </c>
      <c r="K80" s="27">
        <v>1</v>
      </c>
      <c r="L80" s="27">
        <v>0.2173170982353855</v>
      </c>
      <c r="M80" s="27">
        <v>0</v>
      </c>
      <c r="N80" s="29">
        <v>70</v>
      </c>
      <c r="O80" s="29">
        <v>1128089.9427858684</v>
      </c>
      <c r="P80" s="29">
        <v>16115.570611226694</v>
      </c>
      <c r="Q80" s="29">
        <v>1190108.506941329</v>
      </c>
      <c r="R80" s="29">
        <v>17001.550099161839</v>
      </c>
      <c r="S80" s="29">
        <v>741754.87778088567</v>
      </c>
      <c r="T80" s="29">
        <v>10596.498254012651</v>
      </c>
      <c r="U80" s="29">
        <v>683121.7257834425</v>
      </c>
      <c r="V80" s="29">
        <v>9758.8817969063202</v>
      </c>
      <c r="W80" s="29">
        <v>19963.71</v>
      </c>
      <c r="X80" s="29">
        <v>285.19585714285716</v>
      </c>
      <c r="Y80" s="29">
        <v>38669.4419974431</v>
      </c>
      <c r="Z80" s="29">
        <v>552.4205999634728</v>
      </c>
      <c r="AA80" s="29">
        <v>163680.32416860503</v>
      </c>
      <c r="AB80" s="29">
        <v>2338.2903452657861</v>
      </c>
      <c r="AC80" s="29">
        <v>284673.30499183823</v>
      </c>
      <c r="AD80" s="29">
        <v>4066.7614998834024</v>
      </c>
      <c r="AE80" s="29">
        <v>146825.95108077352</v>
      </c>
      <c r="AF80" s="29">
        <v>2097.5135868681928</v>
      </c>
      <c r="AG80" s="29">
        <v>136357.82992219465</v>
      </c>
      <c r="AH80" s="29">
        <v>1947.968998888495</v>
      </c>
      <c r="AI80" s="29">
        <v>1489.5239888700673</v>
      </c>
      <c r="AJ80" s="29">
        <v>21.27891412671525</v>
      </c>
      <c r="AK80" s="29">
        <v>-62018.564155460357</v>
      </c>
      <c r="AL80" s="29">
        <v>-885.97948793514797</v>
      </c>
      <c r="AM80" s="29">
        <v>887182.55849550897</v>
      </c>
      <c r="AN80" s="29">
        <v>12674.036549935843</v>
      </c>
      <c r="AO80" s="29">
        <v>1182897.2345535064</v>
      </c>
      <c r="AP80" s="29">
        <v>16898.531922192946</v>
      </c>
      <c r="AQ80" s="29">
        <v>-295714.67605799733</v>
      </c>
      <c r="AR80" s="29">
        <v>-4224.4953722571036</v>
      </c>
      <c r="AS80" s="29">
        <v>-295714.67605799733</v>
      </c>
      <c r="AT80" s="29">
        <v>-4224.4953722571036</v>
      </c>
      <c r="AU80" s="29">
        <v>-240907.38429035942</v>
      </c>
      <c r="AV80" s="29">
        <v>-3441.5340612908485</v>
      </c>
      <c r="AW80" s="29">
        <v>-240907.38429035942</v>
      </c>
      <c r="AX80" s="29">
        <v>-3441.5340612908485</v>
      </c>
      <c r="AY80" s="29">
        <v>3E-23</v>
      </c>
      <c r="AZ80" s="30" t="s">
        <v>52</v>
      </c>
      <c r="BA80" s="31"/>
      <c r="BB80" s="28" t="s">
        <v>54</v>
      </c>
      <c r="BC80" s="27">
        <v>1</v>
      </c>
      <c r="BD80" s="35">
        <v>45562.557824074072</v>
      </c>
    </row>
    <row r="81" spans="1:56" x14ac:dyDescent="0.2">
      <c r="A81" s="27">
        <v>55</v>
      </c>
      <c r="B81" s="27">
        <v>27</v>
      </c>
      <c r="C81" s="28" t="s">
        <v>97</v>
      </c>
      <c r="D81" s="28" t="s">
        <v>98</v>
      </c>
      <c r="E81" s="28" t="s">
        <v>52</v>
      </c>
      <c r="F81" s="28" t="s">
        <v>60</v>
      </c>
      <c r="G81" s="27">
        <v>0</v>
      </c>
      <c r="H81" s="28" t="s">
        <v>262</v>
      </c>
      <c r="I81" s="28" t="s">
        <v>254</v>
      </c>
      <c r="J81" s="28" t="s">
        <v>255</v>
      </c>
      <c r="K81" s="27">
        <v>2</v>
      </c>
      <c r="L81" s="27">
        <v>0.78268290176461441</v>
      </c>
      <c r="M81" s="27">
        <v>0</v>
      </c>
      <c r="N81" s="29">
        <v>183</v>
      </c>
      <c r="O81" s="29">
        <v>4062895.7272141315</v>
      </c>
      <c r="P81" s="29">
        <v>22201.615995705637</v>
      </c>
      <c r="Q81" s="29">
        <v>4286259.9730586708</v>
      </c>
      <c r="R81" s="29">
        <v>23422.18564512935</v>
      </c>
      <c r="S81" s="29">
        <v>2654885.0622191145</v>
      </c>
      <c r="T81" s="29">
        <v>14507.568646006092</v>
      </c>
      <c r="U81" s="29">
        <v>2193377.3742165575</v>
      </c>
      <c r="V81" s="29">
        <v>11985.668711565888</v>
      </c>
      <c r="W81" s="29">
        <v>105203.17</v>
      </c>
      <c r="X81" s="29">
        <v>574.8807103825136</v>
      </c>
      <c r="Y81" s="29">
        <v>356304.51800255693</v>
      </c>
      <c r="Z81" s="29">
        <v>1947.0192240576878</v>
      </c>
      <c r="AA81" s="29">
        <v>606103.86583139503</v>
      </c>
      <c r="AB81" s="29">
        <v>3312.0429826852182</v>
      </c>
      <c r="AC81" s="29">
        <v>1025271.0450081618</v>
      </c>
      <c r="AD81" s="29">
        <v>5602.5740164380422</v>
      </c>
      <c r="AE81" s="29">
        <v>528804.04891922651</v>
      </c>
      <c r="AF81" s="29">
        <v>2889.6396115804723</v>
      </c>
      <c r="AG81" s="29">
        <v>491102.37007780542</v>
      </c>
      <c r="AH81" s="29">
        <v>2683.6195086218872</v>
      </c>
      <c r="AI81" s="29">
        <v>5364.6260111299316</v>
      </c>
      <c r="AJ81" s="29">
        <v>29.314896235682689</v>
      </c>
      <c r="AK81" s="29">
        <v>-223364.24584453966</v>
      </c>
      <c r="AL81" s="29">
        <v>-1220.5696494237138</v>
      </c>
      <c r="AM81" s="29">
        <v>3195250.7415044908</v>
      </c>
      <c r="AN81" s="29">
        <v>17460.38656559831</v>
      </c>
      <c r="AO81" s="29">
        <v>4260288.0654464932</v>
      </c>
      <c r="AP81" s="29">
        <v>23280.262652713081</v>
      </c>
      <c r="AQ81" s="29">
        <v>-1065037.3239420028</v>
      </c>
      <c r="AR81" s="29">
        <v>-5819.8760871147688</v>
      </c>
      <c r="AS81" s="29">
        <v>-1065037.3239420028</v>
      </c>
      <c r="AT81" s="29">
        <v>-5819.8760871147688</v>
      </c>
      <c r="AU81" s="29">
        <v>-867644.98570964055</v>
      </c>
      <c r="AV81" s="29">
        <v>-4741.2294301073252</v>
      </c>
      <c r="AW81" s="29">
        <v>-867644.98570964055</v>
      </c>
      <c r="AX81" s="29">
        <v>-4741.2294301073252</v>
      </c>
      <c r="AY81" s="29">
        <v>0</v>
      </c>
      <c r="AZ81" s="30" t="s">
        <v>52</v>
      </c>
      <c r="BA81" s="31"/>
      <c r="BB81" s="28" t="s">
        <v>54</v>
      </c>
      <c r="BC81" s="27">
        <v>1</v>
      </c>
      <c r="BD81" s="35">
        <v>45562.557824074072</v>
      </c>
    </row>
    <row r="82" spans="1:56" x14ac:dyDescent="0.2">
      <c r="A82" s="27">
        <v>54</v>
      </c>
      <c r="B82" s="27">
        <v>28</v>
      </c>
      <c r="C82" s="28" t="s">
        <v>99</v>
      </c>
      <c r="D82" s="28" t="s">
        <v>98</v>
      </c>
      <c r="E82" s="28" t="s">
        <v>52</v>
      </c>
      <c r="F82" s="28" t="s">
        <v>57</v>
      </c>
      <c r="G82" s="27">
        <v>0</v>
      </c>
      <c r="H82" s="28" t="s">
        <v>262</v>
      </c>
      <c r="I82" s="28" t="s">
        <v>256</v>
      </c>
      <c r="J82" s="28" t="s">
        <v>257</v>
      </c>
      <c r="K82" s="27">
        <v>3</v>
      </c>
      <c r="L82" s="27">
        <v>1</v>
      </c>
      <c r="M82" s="27">
        <v>0</v>
      </c>
      <c r="N82" s="29">
        <v>110.5</v>
      </c>
      <c r="O82" s="29">
        <v>3451959.12</v>
      </c>
      <c r="P82" s="29">
        <v>31239.449049773757</v>
      </c>
      <c r="Q82" s="29">
        <v>3615401.72</v>
      </c>
      <c r="R82" s="29">
        <v>32718.567601809955</v>
      </c>
      <c r="S82" s="29">
        <v>2454236.0299999998</v>
      </c>
      <c r="T82" s="29">
        <v>22210.28081447964</v>
      </c>
      <c r="U82" s="29">
        <v>2027571.7</v>
      </c>
      <c r="V82" s="29">
        <v>18349.065158371042</v>
      </c>
      <c r="W82" s="29">
        <v>134636.10999999999</v>
      </c>
      <c r="X82" s="29">
        <v>1218.4263348416289</v>
      </c>
      <c r="Y82" s="29">
        <v>292028.21999999997</v>
      </c>
      <c r="Z82" s="29">
        <v>2642.7893212669683</v>
      </c>
      <c r="AA82" s="29">
        <v>492452.09</v>
      </c>
      <c r="AB82" s="29">
        <v>4456.58</v>
      </c>
      <c r="AC82" s="29">
        <v>668713.6</v>
      </c>
      <c r="AD82" s="29">
        <v>6051.7067873303158</v>
      </c>
      <c r="AE82" s="29">
        <v>244800</v>
      </c>
      <c r="AF82" s="29">
        <v>2215.3846153846152</v>
      </c>
      <c r="AG82" s="29">
        <v>423913.6</v>
      </c>
      <c r="AH82" s="29">
        <v>3836.322171945701</v>
      </c>
      <c r="AI82" s="29">
        <v>0</v>
      </c>
      <c r="AJ82" s="29">
        <v>0</v>
      </c>
      <c r="AK82" s="29">
        <v>-163442.6</v>
      </c>
      <c r="AL82" s="29">
        <v>-1479.1185520361989</v>
      </c>
      <c r="AM82" s="29">
        <v>3616892.05</v>
      </c>
      <c r="AN82" s="29">
        <v>32732.054751131222</v>
      </c>
      <c r="AO82" s="29">
        <v>4415127.05</v>
      </c>
      <c r="AP82" s="29">
        <v>39955.900904977374</v>
      </c>
      <c r="AQ82" s="29">
        <v>-798235</v>
      </c>
      <c r="AR82" s="29">
        <v>-7223.8461538461534</v>
      </c>
      <c r="AS82" s="29">
        <v>-798235</v>
      </c>
      <c r="AT82" s="29">
        <v>-7223.8461538461534</v>
      </c>
      <c r="AU82" s="29">
        <v>164932.93</v>
      </c>
      <c r="AV82" s="29">
        <v>1492.6057013574659</v>
      </c>
      <c r="AW82" s="29">
        <v>164932.93</v>
      </c>
      <c r="AX82" s="29">
        <v>1492.6057013574659</v>
      </c>
      <c r="AY82" s="29">
        <v>0</v>
      </c>
      <c r="AZ82" s="30" t="s">
        <v>52</v>
      </c>
      <c r="BA82" s="31"/>
      <c r="BB82" s="28" t="s">
        <v>54</v>
      </c>
      <c r="BC82" s="27">
        <v>1</v>
      </c>
      <c r="BD82" s="35">
        <v>45562.557824074072</v>
      </c>
    </row>
    <row r="83" spans="1:56" x14ac:dyDescent="0.2">
      <c r="A83" s="27">
        <v>57</v>
      </c>
      <c r="B83" s="27">
        <v>29</v>
      </c>
      <c r="C83" s="28" t="s">
        <v>100</v>
      </c>
      <c r="D83" s="28" t="s">
        <v>101</v>
      </c>
      <c r="E83" s="28" t="s">
        <v>52</v>
      </c>
      <c r="F83" s="28" t="s">
        <v>60</v>
      </c>
      <c r="G83" s="27">
        <v>0</v>
      </c>
      <c r="H83" s="28" t="s">
        <v>262</v>
      </c>
      <c r="I83" s="28" t="s">
        <v>252</v>
      </c>
      <c r="J83" s="28" t="s">
        <v>253</v>
      </c>
      <c r="K83" s="27">
        <v>1</v>
      </c>
      <c r="L83" s="27">
        <v>0.19858042982661894</v>
      </c>
      <c r="M83" s="27">
        <v>0</v>
      </c>
      <c r="N83" s="29">
        <v>41.5</v>
      </c>
      <c r="O83" s="29">
        <v>453691.32450942375</v>
      </c>
      <c r="P83" s="29">
        <v>10932.321072516233</v>
      </c>
      <c r="Q83" s="29">
        <v>465062.18687081401</v>
      </c>
      <c r="R83" s="29">
        <v>11206.317755923228</v>
      </c>
      <c r="S83" s="29">
        <v>336354.14793473127</v>
      </c>
      <c r="T83" s="29">
        <v>8104.9192273429226</v>
      </c>
      <c r="U83" s="29">
        <v>315413.81281126803</v>
      </c>
      <c r="V83" s="29">
        <v>7600.3328388257351</v>
      </c>
      <c r="W83" s="29">
        <v>9080.68</v>
      </c>
      <c r="X83" s="29">
        <v>218.81156626506021</v>
      </c>
      <c r="Y83" s="29">
        <v>11859.655123463246</v>
      </c>
      <c r="Z83" s="29">
        <v>285.77482225212646</v>
      </c>
      <c r="AA83" s="29">
        <v>67386.457808143125</v>
      </c>
      <c r="AB83" s="29">
        <v>1623.7700676660991</v>
      </c>
      <c r="AC83" s="29">
        <v>61321.581127939578</v>
      </c>
      <c r="AD83" s="29">
        <v>1477.6284609142067</v>
      </c>
      <c r="AE83" s="29">
        <v>3177.286877225903</v>
      </c>
      <c r="AF83" s="29">
        <v>76.561129571708506</v>
      </c>
      <c r="AG83" s="29">
        <v>58144.294250713669</v>
      </c>
      <c r="AH83" s="29">
        <v>1401.0673313424979</v>
      </c>
      <c r="AI83" s="29">
        <v>0</v>
      </c>
      <c r="AJ83" s="29">
        <v>0</v>
      </c>
      <c r="AK83" s="29">
        <v>-11370.862361390273</v>
      </c>
      <c r="AL83" s="29">
        <v>-273.99668340699452</v>
      </c>
      <c r="AM83" s="29">
        <v>454179.48683684936</v>
      </c>
      <c r="AN83" s="29">
        <v>10944.084020165044</v>
      </c>
      <c r="AO83" s="29">
        <v>454179.48683684936</v>
      </c>
      <c r="AP83" s="29">
        <v>10944.084020165044</v>
      </c>
      <c r="AQ83" s="29">
        <v>0</v>
      </c>
      <c r="AR83" s="29">
        <v>0</v>
      </c>
      <c r="AS83" s="29">
        <v>0</v>
      </c>
      <c r="AT83" s="29">
        <v>0</v>
      </c>
      <c r="AU83" s="29">
        <v>488.16232742558424</v>
      </c>
      <c r="AV83" s="29">
        <v>11.762947648809259</v>
      </c>
      <c r="AW83" s="29">
        <v>488.16232742558429</v>
      </c>
      <c r="AX83" s="29">
        <v>11.762947648809259</v>
      </c>
      <c r="AY83" s="29">
        <v>-5.5389999999999996E-23</v>
      </c>
      <c r="AZ83" s="30" t="s">
        <v>52</v>
      </c>
      <c r="BA83" s="31"/>
      <c r="BB83" s="28" t="s">
        <v>54</v>
      </c>
      <c r="BC83" s="27">
        <v>0</v>
      </c>
      <c r="BD83" s="35">
        <v>45562.557824074072</v>
      </c>
    </row>
    <row r="84" spans="1:56" x14ac:dyDescent="0.2">
      <c r="A84" s="27">
        <v>57</v>
      </c>
      <c r="B84" s="27">
        <v>29</v>
      </c>
      <c r="C84" s="28" t="s">
        <v>100</v>
      </c>
      <c r="D84" s="28" t="s">
        <v>101</v>
      </c>
      <c r="E84" s="28" t="s">
        <v>52</v>
      </c>
      <c r="F84" s="28" t="s">
        <v>60</v>
      </c>
      <c r="G84" s="27">
        <v>0</v>
      </c>
      <c r="H84" s="28" t="s">
        <v>262</v>
      </c>
      <c r="I84" s="28" t="s">
        <v>254</v>
      </c>
      <c r="J84" s="28" t="s">
        <v>255</v>
      </c>
      <c r="K84" s="27">
        <v>2</v>
      </c>
      <c r="L84" s="27">
        <v>0.80141957017338106</v>
      </c>
      <c r="M84" s="27">
        <v>0</v>
      </c>
      <c r="N84" s="29">
        <v>109</v>
      </c>
      <c r="O84" s="29">
        <v>1830981.5654905764</v>
      </c>
      <c r="P84" s="29">
        <v>16797.996013675012</v>
      </c>
      <c r="Q84" s="29">
        <v>1876871.4431291858</v>
      </c>
      <c r="R84" s="29">
        <v>17219.004065405377</v>
      </c>
      <c r="S84" s="29">
        <v>1346357.0320652688</v>
      </c>
      <c r="T84" s="29">
        <v>12351.899376745585</v>
      </c>
      <c r="U84" s="29">
        <v>1147099.937188732</v>
      </c>
      <c r="V84" s="29">
        <v>10523.852634759009</v>
      </c>
      <c r="W84" s="29">
        <v>54801.08</v>
      </c>
      <c r="X84" s="29">
        <v>502.76220183486231</v>
      </c>
      <c r="Y84" s="29">
        <v>144456.01487653676</v>
      </c>
      <c r="Z84" s="29">
        <v>1325.2845401517131</v>
      </c>
      <c r="AA84" s="29">
        <v>283036.27219185687</v>
      </c>
      <c r="AB84" s="29">
        <v>2596.6630476317146</v>
      </c>
      <c r="AC84" s="29">
        <v>247478.13887206046</v>
      </c>
      <c r="AD84" s="29">
        <v>2270.4416410280769</v>
      </c>
      <c r="AE84" s="29">
        <v>12822.713122774096</v>
      </c>
      <c r="AF84" s="29">
        <v>117.63956993370729</v>
      </c>
      <c r="AG84" s="29">
        <v>234655.42574928634</v>
      </c>
      <c r="AH84" s="29">
        <v>2152.8020710943697</v>
      </c>
      <c r="AI84" s="29">
        <v>0</v>
      </c>
      <c r="AJ84" s="29">
        <v>0</v>
      </c>
      <c r="AK84" s="29">
        <v>-45889.877638609723</v>
      </c>
      <c r="AL84" s="29">
        <v>-421.00805173036446</v>
      </c>
      <c r="AM84" s="29">
        <v>1832951.6631631507</v>
      </c>
      <c r="AN84" s="29">
        <v>16816.07030424909</v>
      </c>
      <c r="AO84" s="29">
        <v>1832951.6631631507</v>
      </c>
      <c r="AP84" s="29">
        <v>16816.07030424909</v>
      </c>
      <c r="AQ84" s="29">
        <v>0</v>
      </c>
      <c r="AR84" s="29">
        <v>0</v>
      </c>
      <c r="AS84" s="29">
        <v>0</v>
      </c>
      <c r="AT84" s="29">
        <v>0</v>
      </c>
      <c r="AU84" s="29">
        <v>1970.0976725744156</v>
      </c>
      <c r="AV84" s="29">
        <v>18.074290574077207</v>
      </c>
      <c r="AW84" s="29">
        <v>1970.0976725744156</v>
      </c>
      <c r="AX84" s="29">
        <v>18.074290574077207</v>
      </c>
      <c r="AY84" s="29">
        <v>1.4539999999999999E-22</v>
      </c>
      <c r="AZ84" s="30" t="s">
        <v>52</v>
      </c>
      <c r="BA84" s="31"/>
      <c r="BB84" s="28" t="s">
        <v>54</v>
      </c>
      <c r="BC84" s="27">
        <v>0</v>
      </c>
      <c r="BD84" s="35">
        <v>45562.557824074072</v>
      </c>
    </row>
    <row r="85" spans="1:56" x14ac:dyDescent="0.2">
      <c r="A85" s="27">
        <v>56</v>
      </c>
      <c r="B85" s="27">
        <v>30</v>
      </c>
      <c r="C85" s="28" t="s">
        <v>102</v>
      </c>
      <c r="D85" s="28" t="s">
        <v>101</v>
      </c>
      <c r="E85" s="28" t="s">
        <v>52</v>
      </c>
      <c r="F85" s="28" t="s">
        <v>57</v>
      </c>
      <c r="G85" s="27">
        <v>0</v>
      </c>
      <c r="H85" s="28" t="s">
        <v>262</v>
      </c>
      <c r="I85" s="28" t="s">
        <v>256</v>
      </c>
      <c r="J85" s="28" t="s">
        <v>257</v>
      </c>
      <c r="K85" s="27">
        <v>3</v>
      </c>
      <c r="L85" s="27">
        <v>1</v>
      </c>
      <c r="M85" s="27">
        <v>0</v>
      </c>
      <c r="N85" s="29">
        <v>96</v>
      </c>
      <c r="O85" s="29">
        <v>2868749.64</v>
      </c>
      <c r="P85" s="29">
        <v>29882.80875</v>
      </c>
      <c r="Q85" s="29">
        <v>2925180.94</v>
      </c>
      <c r="R85" s="29">
        <v>30470.634791666667</v>
      </c>
      <c r="S85" s="29">
        <v>1956561.05</v>
      </c>
      <c r="T85" s="29">
        <v>20380.844270833335</v>
      </c>
      <c r="U85" s="29">
        <v>1690012.15</v>
      </c>
      <c r="V85" s="29">
        <v>17604.293229166669</v>
      </c>
      <c r="W85" s="29">
        <v>61649.59</v>
      </c>
      <c r="X85" s="29">
        <v>642.18322916666659</v>
      </c>
      <c r="Y85" s="29">
        <v>204899.31</v>
      </c>
      <c r="Z85" s="29">
        <v>2134.3678125000001</v>
      </c>
      <c r="AA85" s="29">
        <v>287949.21000000002</v>
      </c>
      <c r="AB85" s="29">
        <v>2999.4709375000002</v>
      </c>
      <c r="AC85" s="29">
        <v>680670.68</v>
      </c>
      <c r="AD85" s="29">
        <v>7090.319583333333</v>
      </c>
      <c r="AE85" s="29">
        <v>359505</v>
      </c>
      <c r="AF85" s="29">
        <v>3744.84375</v>
      </c>
      <c r="AG85" s="29">
        <v>321165.68</v>
      </c>
      <c r="AH85" s="29">
        <v>3345.475833333333</v>
      </c>
      <c r="AI85" s="29">
        <v>0</v>
      </c>
      <c r="AJ85" s="29">
        <v>0</v>
      </c>
      <c r="AK85" s="29">
        <v>-56431.3</v>
      </c>
      <c r="AL85" s="29">
        <v>-587.8260416666667</v>
      </c>
      <c r="AM85" s="29">
        <v>2857098.7</v>
      </c>
      <c r="AN85" s="29">
        <v>29761.444791666669</v>
      </c>
      <c r="AO85" s="29">
        <v>2484155.7000000002</v>
      </c>
      <c r="AP85" s="29">
        <v>25876.621875000001</v>
      </c>
      <c r="AQ85" s="29">
        <v>533310</v>
      </c>
      <c r="AR85" s="29">
        <v>5555.3125</v>
      </c>
      <c r="AS85" s="29">
        <v>372943</v>
      </c>
      <c r="AT85" s="29">
        <v>3884.8229166666661</v>
      </c>
      <c r="AU85" s="29">
        <v>148716.06</v>
      </c>
      <c r="AV85" s="29">
        <v>1549.1256249999999</v>
      </c>
      <c r="AW85" s="29">
        <v>-11650.94</v>
      </c>
      <c r="AX85" s="29">
        <v>-121.36395833333331</v>
      </c>
      <c r="AY85" s="29">
        <v>0</v>
      </c>
      <c r="AZ85" s="30" t="s">
        <v>61</v>
      </c>
      <c r="BA85" s="31"/>
      <c r="BB85" s="28" t="s">
        <v>54</v>
      </c>
      <c r="BC85" s="27">
        <v>0</v>
      </c>
      <c r="BD85" s="35">
        <v>45562.557824074072</v>
      </c>
    </row>
    <row r="86" spans="1:56" x14ac:dyDescent="0.2">
      <c r="A86" s="27">
        <v>58</v>
      </c>
      <c r="B86" s="27">
        <v>31</v>
      </c>
      <c r="C86" s="28" t="s">
        <v>103</v>
      </c>
      <c r="D86" s="28" t="s">
        <v>104</v>
      </c>
      <c r="E86" s="28" t="s">
        <v>52</v>
      </c>
      <c r="F86" s="28" t="s">
        <v>53</v>
      </c>
      <c r="G86" s="27">
        <v>0</v>
      </c>
      <c r="H86" s="28" t="s">
        <v>262</v>
      </c>
      <c r="I86" s="28" t="s">
        <v>252</v>
      </c>
      <c r="J86" s="28" t="s">
        <v>253</v>
      </c>
      <c r="K86" s="27">
        <v>1</v>
      </c>
      <c r="L86" s="27">
        <v>0.14785854331954829</v>
      </c>
      <c r="M86" s="27">
        <v>0</v>
      </c>
      <c r="N86" s="29">
        <v>105.5</v>
      </c>
      <c r="O86" s="29">
        <v>1516882.5583890821</v>
      </c>
      <c r="P86" s="29">
        <v>14378.033728806466</v>
      </c>
      <c r="Q86" s="29">
        <v>1458395.0992242601</v>
      </c>
      <c r="R86" s="29">
        <v>13823.650229613841</v>
      </c>
      <c r="S86" s="29">
        <v>870352.10148758243</v>
      </c>
      <c r="T86" s="29">
        <v>8249.782952488933</v>
      </c>
      <c r="U86" s="29">
        <v>829259.98205059255</v>
      </c>
      <c r="V86" s="29">
        <v>7860.2841900530093</v>
      </c>
      <c r="W86" s="29">
        <v>25509.78</v>
      </c>
      <c r="X86" s="29">
        <v>241.79886255924168</v>
      </c>
      <c r="Y86" s="29">
        <v>15582.339436989882</v>
      </c>
      <c r="Z86" s="29">
        <v>147.69989987668131</v>
      </c>
      <c r="AA86" s="29">
        <v>173395.36392350291</v>
      </c>
      <c r="AB86" s="29">
        <v>1643.5579518815439</v>
      </c>
      <c r="AC86" s="29">
        <v>414647.63381317491</v>
      </c>
      <c r="AD86" s="29">
        <v>3930.3093252433632</v>
      </c>
      <c r="AE86" s="29">
        <v>146419.28825887578</v>
      </c>
      <c r="AF86" s="29">
        <v>1387.860552216832</v>
      </c>
      <c r="AG86" s="29">
        <v>250239.04273044391</v>
      </c>
      <c r="AH86" s="29">
        <v>2371.9340543170038</v>
      </c>
      <c r="AI86" s="29">
        <v>17989.302823855131</v>
      </c>
      <c r="AJ86" s="29">
        <v>170.5147187095273</v>
      </c>
      <c r="AK86" s="29">
        <v>58487.459164821899</v>
      </c>
      <c r="AL86" s="29">
        <v>554.38349919262464</v>
      </c>
      <c r="AM86" s="29">
        <v>1517538.5742169113</v>
      </c>
      <c r="AN86" s="29">
        <v>14384.251888311956</v>
      </c>
      <c r="AO86" s="29">
        <v>1583496.7918063286</v>
      </c>
      <c r="AP86" s="29">
        <v>15009.448263567097</v>
      </c>
      <c r="AQ86" s="29">
        <v>-65280.581885383799</v>
      </c>
      <c r="AR86" s="29">
        <v>-618.77328801311648</v>
      </c>
      <c r="AS86" s="29">
        <v>-65958.217589417283</v>
      </c>
      <c r="AT86" s="29">
        <v>-625.19637525514008</v>
      </c>
      <c r="AU86" s="29">
        <v>1333.6515318627951</v>
      </c>
      <c r="AV86" s="29">
        <v>12.641246747514646</v>
      </c>
      <c r="AW86" s="29">
        <v>656.01582782930529</v>
      </c>
      <c r="AX86" s="29">
        <v>6.2181595054910463</v>
      </c>
      <c r="AY86" s="29">
        <v>7.2899999999999994E-23</v>
      </c>
      <c r="AZ86" s="30" t="s">
        <v>52</v>
      </c>
      <c r="BA86" s="31"/>
      <c r="BB86" s="28" t="s">
        <v>54</v>
      </c>
      <c r="BC86" s="27">
        <v>0</v>
      </c>
      <c r="BD86" s="35">
        <v>45562.557824074072</v>
      </c>
    </row>
    <row r="87" spans="1:56" x14ac:dyDescent="0.2">
      <c r="A87" s="27">
        <v>58</v>
      </c>
      <c r="B87" s="27">
        <v>31</v>
      </c>
      <c r="C87" s="28" t="s">
        <v>103</v>
      </c>
      <c r="D87" s="28" t="s">
        <v>104</v>
      </c>
      <c r="E87" s="28" t="s">
        <v>52</v>
      </c>
      <c r="F87" s="28" t="s">
        <v>53</v>
      </c>
      <c r="G87" s="27">
        <v>0</v>
      </c>
      <c r="H87" s="28" t="s">
        <v>262</v>
      </c>
      <c r="I87" s="28" t="s">
        <v>254</v>
      </c>
      <c r="J87" s="28" t="s">
        <v>255</v>
      </c>
      <c r="K87" s="27">
        <v>2</v>
      </c>
      <c r="L87" s="27">
        <v>0.55448308436635285</v>
      </c>
      <c r="M87" s="27">
        <v>0</v>
      </c>
      <c r="N87" s="29">
        <v>303.5</v>
      </c>
      <c r="O87" s="29">
        <v>5688448.5719527798</v>
      </c>
      <c r="P87" s="29">
        <v>18742.828902645073</v>
      </c>
      <c r="Q87" s="29">
        <v>5469115.2414168902</v>
      </c>
      <c r="R87" s="29">
        <v>18020.14906562402</v>
      </c>
      <c r="S87" s="29">
        <v>3243621.7387447781</v>
      </c>
      <c r="T87" s="29">
        <v>10687.386289109649</v>
      </c>
      <c r="U87" s="29">
        <v>2810198.2399783223</v>
      </c>
      <c r="V87" s="29">
        <v>9259.3022734046863</v>
      </c>
      <c r="W87" s="29">
        <v>168715.65</v>
      </c>
      <c r="X87" s="29">
        <v>555.9</v>
      </c>
      <c r="Y87" s="29">
        <v>264707.84876645589</v>
      </c>
      <c r="Z87" s="29">
        <v>872.18401570496155</v>
      </c>
      <c r="AA87" s="29">
        <v>670526.88552471949</v>
      </c>
      <c r="AB87" s="29">
        <v>2209.3142850896847</v>
      </c>
      <c r="AC87" s="29">
        <v>1554966.6171473926</v>
      </c>
      <c r="AD87" s="29">
        <v>5123.4484914246868</v>
      </c>
      <c r="AE87" s="29">
        <v>549085.74602313084</v>
      </c>
      <c r="AF87" s="29">
        <v>1809.1787348373334</v>
      </c>
      <c r="AG87" s="29">
        <v>938419.33734048647</v>
      </c>
      <c r="AH87" s="29">
        <v>3091.9912268220314</v>
      </c>
      <c r="AI87" s="29">
        <v>67461.533783775463</v>
      </c>
      <c r="AJ87" s="29">
        <v>222.27852976532279</v>
      </c>
      <c r="AK87" s="29">
        <v>219333.33053588914</v>
      </c>
      <c r="AL87" s="29">
        <v>722.67983702105141</v>
      </c>
      <c r="AM87" s="29">
        <v>5690908.6914118342</v>
      </c>
      <c r="AN87" s="29">
        <v>18750.934732823178</v>
      </c>
      <c r="AO87" s="29">
        <v>5938258.0505168205</v>
      </c>
      <c r="AP87" s="29">
        <v>19565.924383910446</v>
      </c>
      <c r="AQ87" s="29">
        <v>-244808.16312933536</v>
      </c>
      <c r="AR87" s="29">
        <v>-806.61668246897955</v>
      </c>
      <c r="AS87" s="29">
        <v>-247349.35910498636</v>
      </c>
      <c r="AT87" s="29">
        <v>-814.98965108726952</v>
      </c>
      <c r="AU87" s="29">
        <v>5001.3154347059417</v>
      </c>
      <c r="AV87" s="29">
        <v>16.478798796395196</v>
      </c>
      <c r="AW87" s="29">
        <v>2460.1194590549471</v>
      </c>
      <c r="AX87" s="29">
        <v>8.1058301781052613</v>
      </c>
      <c r="AY87" s="29">
        <v>-5.2399999999999996E-23</v>
      </c>
      <c r="AZ87" s="30" t="s">
        <v>52</v>
      </c>
      <c r="BA87" s="31"/>
      <c r="BB87" s="28" t="s">
        <v>54</v>
      </c>
      <c r="BC87" s="27">
        <v>0</v>
      </c>
      <c r="BD87" s="35">
        <v>45562.557824074072</v>
      </c>
    </row>
    <row r="88" spans="1:56" x14ac:dyDescent="0.2">
      <c r="A88" s="27">
        <v>58</v>
      </c>
      <c r="B88" s="27">
        <v>31</v>
      </c>
      <c r="C88" s="28" t="s">
        <v>103</v>
      </c>
      <c r="D88" s="28" t="s">
        <v>104</v>
      </c>
      <c r="E88" s="28" t="s">
        <v>52</v>
      </c>
      <c r="F88" s="28" t="s">
        <v>53</v>
      </c>
      <c r="G88" s="27">
        <v>0</v>
      </c>
      <c r="H88" s="28" t="s">
        <v>262</v>
      </c>
      <c r="I88" s="28" t="s">
        <v>256</v>
      </c>
      <c r="J88" s="28" t="s">
        <v>257</v>
      </c>
      <c r="K88" s="27">
        <v>3</v>
      </c>
      <c r="L88" s="27">
        <v>0.29765837231409892</v>
      </c>
      <c r="M88" s="27">
        <v>0</v>
      </c>
      <c r="N88" s="29">
        <v>111</v>
      </c>
      <c r="O88" s="29">
        <v>3053680.7896581385</v>
      </c>
      <c r="P88" s="29">
        <v>27510.637744667914</v>
      </c>
      <c r="Q88" s="29">
        <v>2935937.9693588498</v>
      </c>
      <c r="R88" s="29">
        <v>26449.891615845492</v>
      </c>
      <c r="S88" s="29">
        <v>1741229.9197676394</v>
      </c>
      <c r="T88" s="29">
        <v>15686.7560339427</v>
      </c>
      <c r="U88" s="29">
        <v>1548281.4479710851</v>
      </c>
      <c r="V88" s="29">
        <v>13948.48151325302</v>
      </c>
      <c r="W88" s="29">
        <v>105162.5</v>
      </c>
      <c r="X88" s="29">
        <v>947.40990990990974</v>
      </c>
      <c r="Y88" s="29">
        <v>87785.971796554295</v>
      </c>
      <c r="Z88" s="29">
        <v>790.86461077976833</v>
      </c>
      <c r="AA88" s="29">
        <v>359968.73055177776</v>
      </c>
      <c r="AB88" s="29">
        <v>3242.961536502502</v>
      </c>
      <c r="AC88" s="29">
        <v>834739.31903943245</v>
      </c>
      <c r="AD88" s="29">
        <v>7520.1740454002911</v>
      </c>
      <c r="AE88" s="29">
        <v>294760.9657179935</v>
      </c>
      <c r="AF88" s="29">
        <v>2655.5041956575988</v>
      </c>
      <c r="AG88" s="29">
        <v>503763.5599290696</v>
      </c>
      <c r="AH88" s="29">
        <v>4538.4104498114375</v>
      </c>
      <c r="AI88" s="29">
        <v>36214.7933923694</v>
      </c>
      <c r="AJ88" s="29">
        <v>326.25939993125587</v>
      </c>
      <c r="AK88" s="29">
        <v>117742.82029928901</v>
      </c>
      <c r="AL88" s="29">
        <v>1060.7461288224233</v>
      </c>
      <c r="AM88" s="29">
        <v>3055001.4343712544</v>
      </c>
      <c r="AN88" s="29">
        <v>27522.535444786077</v>
      </c>
      <c r="AO88" s="29">
        <v>3187783.8576768506</v>
      </c>
      <c r="AP88" s="29">
        <v>28718.773492584241</v>
      </c>
      <c r="AQ88" s="29">
        <v>-131418.25498528089</v>
      </c>
      <c r="AR88" s="29">
        <v>-1183.9482431106385</v>
      </c>
      <c r="AS88" s="29">
        <v>-132782.4233055964</v>
      </c>
      <c r="AT88" s="29">
        <v>-1196.2380477981653</v>
      </c>
      <c r="AU88" s="29">
        <v>2684.8130334312627</v>
      </c>
      <c r="AV88" s="29">
        <v>24.187504805687052</v>
      </c>
      <c r="AW88" s="29">
        <v>1320.6447131157477</v>
      </c>
      <c r="AX88" s="29">
        <v>11.897700118159889</v>
      </c>
      <c r="AY88" s="29">
        <v>-2.0399999999999998E-23</v>
      </c>
      <c r="AZ88" s="30" t="s">
        <v>52</v>
      </c>
      <c r="BA88" s="31"/>
      <c r="BB88" s="28" t="s">
        <v>54</v>
      </c>
      <c r="BC88" s="27">
        <v>0</v>
      </c>
      <c r="BD88" s="35">
        <v>45562.557824074072</v>
      </c>
    </row>
    <row r="89" spans="1:56" x14ac:dyDescent="0.2">
      <c r="A89" s="27">
        <v>60</v>
      </c>
      <c r="B89" s="27">
        <v>32</v>
      </c>
      <c r="C89" s="28" t="s">
        <v>105</v>
      </c>
      <c r="D89" s="28" t="s">
        <v>106</v>
      </c>
      <c r="E89" s="28" t="s">
        <v>52</v>
      </c>
      <c r="F89" s="28" t="s">
        <v>60</v>
      </c>
      <c r="G89" s="27">
        <v>0</v>
      </c>
      <c r="H89" s="28" t="s">
        <v>262</v>
      </c>
      <c r="I89" s="28" t="s">
        <v>252</v>
      </c>
      <c r="J89" s="28" t="s">
        <v>253</v>
      </c>
      <c r="K89" s="27">
        <v>1</v>
      </c>
      <c r="L89" s="27">
        <v>0.23517199285066184</v>
      </c>
      <c r="M89" s="27">
        <v>0</v>
      </c>
      <c r="N89" s="29">
        <v>72.5</v>
      </c>
      <c r="O89" s="29">
        <v>1007391.3911458323</v>
      </c>
      <c r="P89" s="29">
        <v>13895.053670976997</v>
      </c>
      <c r="Q89" s="29">
        <v>1069653.3667423592</v>
      </c>
      <c r="R89" s="29">
        <v>14753.839541273919</v>
      </c>
      <c r="S89" s="29">
        <v>767330.52532179456</v>
      </c>
      <c r="T89" s="29">
        <v>10583.869314783373</v>
      </c>
      <c r="U89" s="29">
        <v>742068.41506249271</v>
      </c>
      <c r="V89" s="29">
        <v>10235.42641465507</v>
      </c>
      <c r="W89" s="29">
        <v>8139.35</v>
      </c>
      <c r="X89" s="29">
        <v>112.26689655172414</v>
      </c>
      <c r="Y89" s="29">
        <v>17122.760259301838</v>
      </c>
      <c r="Z89" s="29">
        <v>236.17600357657707</v>
      </c>
      <c r="AA89" s="29">
        <v>92950.916479128835</v>
      </c>
      <c r="AB89" s="29">
        <v>1282.0816066086734</v>
      </c>
      <c r="AC89" s="29">
        <v>209371.92494143592</v>
      </c>
      <c r="AD89" s="29">
        <v>2887.8886198818741</v>
      </c>
      <c r="AE89" s="29">
        <v>62998.343788820988</v>
      </c>
      <c r="AF89" s="29">
        <v>868.94267294925498</v>
      </c>
      <c r="AG89" s="29">
        <v>135872.66486580769</v>
      </c>
      <c r="AH89" s="29">
        <v>1874.1057222870022</v>
      </c>
      <c r="AI89" s="29">
        <v>10500.916286807251</v>
      </c>
      <c r="AJ89" s="29">
        <v>144.84022464561724</v>
      </c>
      <c r="AK89" s="29">
        <v>-62261.975596526929</v>
      </c>
      <c r="AL89" s="29">
        <v>-858.78587029692312</v>
      </c>
      <c r="AM89" s="29">
        <v>982766.95743574656</v>
      </c>
      <c r="AN89" s="29">
        <v>13555.406309458573</v>
      </c>
      <c r="AO89" s="29">
        <v>898501.06964546884</v>
      </c>
      <c r="AP89" s="29">
        <v>12393.118202006466</v>
      </c>
      <c r="AQ89" s="29">
        <v>14041.414177134466</v>
      </c>
      <c r="AR89" s="29">
        <v>193.67467830530296</v>
      </c>
      <c r="AS89" s="29">
        <v>84265.887790277746</v>
      </c>
      <c r="AT89" s="29">
        <v>1162.2881074521067</v>
      </c>
      <c r="AU89" s="29">
        <v>-94848.907323229025</v>
      </c>
      <c r="AV89" s="29">
        <v>-1308.2607906652277</v>
      </c>
      <c r="AW89" s="29">
        <v>-24624.433710085741</v>
      </c>
      <c r="AX89" s="29">
        <v>-339.64736151842402</v>
      </c>
      <c r="AY89" s="29">
        <v>4.0000000000000004E-23</v>
      </c>
      <c r="AZ89" s="30" t="s">
        <v>52</v>
      </c>
      <c r="BA89" s="31"/>
      <c r="BB89" s="28" t="s">
        <v>54</v>
      </c>
      <c r="BC89" s="27">
        <v>0</v>
      </c>
      <c r="BD89" s="35">
        <v>45562.557824074072</v>
      </c>
    </row>
    <row r="90" spans="1:56" x14ac:dyDescent="0.2">
      <c r="A90" s="27">
        <v>60</v>
      </c>
      <c r="B90" s="27">
        <v>32</v>
      </c>
      <c r="C90" s="28" t="s">
        <v>105</v>
      </c>
      <c r="D90" s="28" t="s">
        <v>106</v>
      </c>
      <c r="E90" s="28" t="s">
        <v>52</v>
      </c>
      <c r="F90" s="28" t="s">
        <v>60</v>
      </c>
      <c r="G90" s="27">
        <v>0</v>
      </c>
      <c r="H90" s="28" t="s">
        <v>262</v>
      </c>
      <c r="I90" s="28" t="s">
        <v>254</v>
      </c>
      <c r="J90" s="28" t="s">
        <v>255</v>
      </c>
      <c r="K90" s="27">
        <v>2</v>
      </c>
      <c r="L90" s="27">
        <v>0.76482800714933818</v>
      </c>
      <c r="M90" s="27">
        <v>0</v>
      </c>
      <c r="N90" s="29">
        <v>195.5</v>
      </c>
      <c r="O90" s="29">
        <v>3276245.3588541676</v>
      </c>
      <c r="P90" s="29">
        <v>16758.28828058398</v>
      </c>
      <c r="Q90" s="29">
        <v>3478734.1932576406</v>
      </c>
      <c r="R90" s="29">
        <v>17794.036794156731</v>
      </c>
      <c r="S90" s="29">
        <v>2475695.2746782056</v>
      </c>
      <c r="T90" s="29">
        <v>12663.402939530464</v>
      </c>
      <c r="U90" s="29">
        <v>2198843.8849375076</v>
      </c>
      <c r="V90" s="29">
        <v>11247.283298913082</v>
      </c>
      <c r="W90" s="29">
        <v>88866.14</v>
      </c>
      <c r="X90" s="29">
        <v>454.55826086956523</v>
      </c>
      <c r="Y90" s="29">
        <v>187985.2497406982</v>
      </c>
      <c r="Z90" s="29">
        <v>961.56137974781655</v>
      </c>
      <c r="AA90" s="29">
        <v>322118.07352087123</v>
      </c>
      <c r="AB90" s="29">
        <v>1647.6627801579089</v>
      </c>
      <c r="AC90" s="29">
        <v>680920.84505856421</v>
      </c>
      <c r="AD90" s="29">
        <v>3482.9710744683584</v>
      </c>
      <c r="AE90" s="29">
        <v>204883.65621117901</v>
      </c>
      <c r="AF90" s="29">
        <v>1047.9982414894066</v>
      </c>
      <c r="AG90" s="29">
        <v>441886.03513419232</v>
      </c>
      <c r="AH90" s="29">
        <v>2260.2866247273264</v>
      </c>
      <c r="AI90" s="29">
        <v>34151.153713192747</v>
      </c>
      <c r="AJ90" s="29">
        <v>174.68620825162532</v>
      </c>
      <c r="AK90" s="29">
        <v>-202488.8344034731</v>
      </c>
      <c r="AL90" s="29">
        <v>-1035.748513572752</v>
      </c>
      <c r="AM90" s="29">
        <v>3196161.6025642534</v>
      </c>
      <c r="AN90" s="29">
        <v>16348.652698538383</v>
      </c>
      <c r="AO90" s="29">
        <v>2922111.490354531</v>
      </c>
      <c r="AP90" s="29">
        <v>14946.861843245684</v>
      </c>
      <c r="AQ90" s="29">
        <v>45665.585822865542</v>
      </c>
      <c r="AR90" s="29">
        <v>233.58355919624313</v>
      </c>
      <c r="AS90" s="29">
        <v>274050.11220972228</v>
      </c>
      <c r="AT90" s="29">
        <v>1401.7908552926967</v>
      </c>
      <c r="AU90" s="29">
        <v>-308468.28267677099</v>
      </c>
      <c r="AV90" s="29">
        <v>-1577.8428781420507</v>
      </c>
      <c r="AW90" s="29">
        <v>-80083.756289914265</v>
      </c>
      <c r="AX90" s="29">
        <v>-409.63558204559718</v>
      </c>
      <c r="AY90" s="29">
        <v>-4.0000000000000004E-23</v>
      </c>
      <c r="AZ90" s="30" t="s">
        <v>52</v>
      </c>
      <c r="BA90" s="31"/>
      <c r="BB90" s="28" t="s">
        <v>54</v>
      </c>
      <c r="BC90" s="27">
        <v>0</v>
      </c>
      <c r="BD90" s="35">
        <v>45562.557824074072</v>
      </c>
    </row>
    <row r="91" spans="1:56" x14ac:dyDescent="0.2">
      <c r="A91" s="27">
        <v>62</v>
      </c>
      <c r="B91" s="27">
        <v>34</v>
      </c>
      <c r="C91" s="28" t="s">
        <v>107</v>
      </c>
      <c r="D91" s="28" t="s">
        <v>108</v>
      </c>
      <c r="E91" s="28" t="s">
        <v>52</v>
      </c>
      <c r="F91" s="28" t="s">
        <v>53</v>
      </c>
      <c r="G91" s="27">
        <v>0</v>
      </c>
      <c r="H91" s="28" t="s">
        <v>262</v>
      </c>
      <c r="I91" s="28" t="s">
        <v>252</v>
      </c>
      <c r="J91" s="28" t="s">
        <v>253</v>
      </c>
      <c r="K91" s="27">
        <v>1</v>
      </c>
      <c r="L91" s="27">
        <v>0.18705753326129548</v>
      </c>
      <c r="M91" s="27">
        <v>0.64285714285714302</v>
      </c>
      <c r="N91" s="29">
        <v>90</v>
      </c>
      <c r="O91" s="29">
        <v>1268052.7260728416</v>
      </c>
      <c r="P91" s="29">
        <v>14089.474734142685</v>
      </c>
      <c r="Q91" s="29">
        <v>1309355.1192045517</v>
      </c>
      <c r="R91" s="29">
        <v>14548.390213383907</v>
      </c>
      <c r="S91" s="29">
        <v>901219.23505348584</v>
      </c>
      <c r="T91" s="29">
        <v>10013.547056149842</v>
      </c>
      <c r="U91" s="29">
        <v>826010.52905248338</v>
      </c>
      <c r="V91" s="29">
        <v>9177.8947672498143</v>
      </c>
      <c r="W91" s="29">
        <v>15149.198571428569</v>
      </c>
      <c r="X91" s="29">
        <v>168.32442857142854</v>
      </c>
      <c r="Y91" s="29">
        <v>60059.50742957383</v>
      </c>
      <c r="Z91" s="29">
        <v>667.32786032859815</v>
      </c>
      <c r="AA91" s="29">
        <v>125446.64605869249</v>
      </c>
      <c r="AB91" s="29">
        <v>1393.8516228743606</v>
      </c>
      <c r="AC91" s="29">
        <v>282689.23809237336</v>
      </c>
      <c r="AD91" s="29">
        <v>3140.9915343597031</v>
      </c>
      <c r="AE91" s="29">
        <v>152943.45809961317</v>
      </c>
      <c r="AF91" s="29">
        <v>1699.3717566623686</v>
      </c>
      <c r="AG91" s="29">
        <v>127582.92726442646</v>
      </c>
      <c r="AH91" s="29">
        <v>1417.5880807158494</v>
      </c>
      <c r="AI91" s="29">
        <v>2162.8527283337285</v>
      </c>
      <c r="AJ91" s="29">
        <v>24.031696981485876</v>
      </c>
      <c r="AK91" s="29">
        <v>-41302.393131710007</v>
      </c>
      <c r="AL91" s="29">
        <v>-458.91547924122227</v>
      </c>
      <c r="AM91" s="29">
        <v>1201207.2956824682</v>
      </c>
      <c r="AN91" s="29">
        <v>13346.747729805202</v>
      </c>
      <c r="AO91" s="29">
        <v>985200.17740105477</v>
      </c>
      <c r="AP91" s="29">
        <v>10946.668637789498</v>
      </c>
      <c r="AQ91" s="29">
        <v>283362.98191567388</v>
      </c>
      <c r="AR91" s="29">
        <v>3148.4775768408203</v>
      </c>
      <c r="AS91" s="29">
        <v>216007.11828141334</v>
      </c>
      <c r="AT91" s="29">
        <v>2400.0790920157033</v>
      </c>
      <c r="AU91" s="29">
        <v>510.43324388675995</v>
      </c>
      <c r="AV91" s="29">
        <v>5.6714804876306664</v>
      </c>
      <c r="AW91" s="29">
        <v>-66845.43039037344</v>
      </c>
      <c r="AX91" s="29">
        <v>-742.72700433748264</v>
      </c>
      <c r="AY91" s="29">
        <v>3.2596261000002329E-10</v>
      </c>
      <c r="AZ91" s="30" t="s">
        <v>61</v>
      </c>
      <c r="BA91" s="31"/>
      <c r="BB91" s="28" t="s">
        <v>54</v>
      </c>
      <c r="BC91" s="27">
        <v>0</v>
      </c>
      <c r="BD91" s="35">
        <v>45562.557824074072</v>
      </c>
    </row>
    <row r="92" spans="1:56" x14ac:dyDescent="0.2">
      <c r="A92" s="27">
        <v>62</v>
      </c>
      <c r="B92" s="27">
        <v>34</v>
      </c>
      <c r="C92" s="28" t="s">
        <v>107</v>
      </c>
      <c r="D92" s="28" t="s">
        <v>108</v>
      </c>
      <c r="E92" s="28" t="s">
        <v>52</v>
      </c>
      <c r="F92" s="28" t="s">
        <v>53</v>
      </c>
      <c r="G92" s="27">
        <v>0</v>
      </c>
      <c r="H92" s="28" t="s">
        <v>262</v>
      </c>
      <c r="I92" s="28" t="s">
        <v>254</v>
      </c>
      <c r="J92" s="28" t="s">
        <v>255</v>
      </c>
      <c r="K92" s="27">
        <v>2</v>
      </c>
      <c r="L92" s="27">
        <v>0.50959026737264401</v>
      </c>
      <c r="M92" s="27">
        <v>0.35714285714285698</v>
      </c>
      <c r="N92" s="29">
        <v>204.5</v>
      </c>
      <c r="O92" s="29">
        <v>3454484.3848626432</v>
      </c>
      <c r="P92" s="29">
        <v>16892.344180257423</v>
      </c>
      <c r="Q92" s="29">
        <v>3567002.1605018512</v>
      </c>
      <c r="R92" s="29">
        <v>17442.553352087292</v>
      </c>
      <c r="S92" s="29">
        <v>2451060.0347840516</v>
      </c>
      <c r="T92" s="29">
        <v>11985.623641975802</v>
      </c>
      <c r="U92" s="29">
        <v>2104164.1727790986</v>
      </c>
      <c r="V92" s="29">
        <v>10289.311358333</v>
      </c>
      <c r="W92" s="29">
        <v>95097.881428571447</v>
      </c>
      <c r="X92" s="29">
        <v>465.02631505413899</v>
      </c>
      <c r="Y92" s="29">
        <v>251797.98057638158</v>
      </c>
      <c r="Z92" s="29">
        <v>1231.2859685886626</v>
      </c>
      <c r="AA92" s="29">
        <v>345827.80895497726</v>
      </c>
      <c r="AB92" s="29">
        <v>1691.0895303421867</v>
      </c>
      <c r="AC92" s="29">
        <v>770114.3167628228</v>
      </c>
      <c r="AD92" s="29">
        <v>3765.8401797693041</v>
      </c>
      <c r="AE92" s="29">
        <v>416655.22017233347</v>
      </c>
      <c r="AF92" s="29">
        <v>2037.4338394735132</v>
      </c>
      <c r="AG92" s="29">
        <v>347566.95912399318</v>
      </c>
      <c r="AH92" s="29">
        <v>1699.5939321466653</v>
      </c>
      <c r="AI92" s="29">
        <v>5892.1374664961959</v>
      </c>
      <c r="AJ92" s="29">
        <v>28.812408149125655</v>
      </c>
      <c r="AK92" s="29">
        <v>-112517.77563920815</v>
      </c>
      <c r="AL92" s="29">
        <v>-550.20917182986864</v>
      </c>
      <c r="AM92" s="29">
        <v>3272381.1562389266</v>
      </c>
      <c r="AN92" s="29">
        <v>16001.863844689129</v>
      </c>
      <c r="AO92" s="29">
        <v>2683925.1703168903</v>
      </c>
      <c r="AP92" s="29">
        <v>13124.328461207288</v>
      </c>
      <c r="AQ92" s="29">
        <v>771949.75898784562</v>
      </c>
      <c r="AR92" s="29">
        <v>3774.815447373328</v>
      </c>
      <c r="AS92" s="29">
        <v>588455.98592203658</v>
      </c>
      <c r="AT92" s="29">
        <v>2877.5353834818411</v>
      </c>
      <c r="AU92" s="29">
        <v>1390.5444420931021</v>
      </c>
      <c r="AV92" s="29">
        <v>6.7997283231936549</v>
      </c>
      <c r="AW92" s="29">
        <v>-182103.22862371625</v>
      </c>
      <c r="AX92" s="29">
        <v>-890.48033556829455</v>
      </c>
      <c r="AY92" s="29">
        <v>-3.2596261000024079E-10</v>
      </c>
      <c r="AZ92" s="30" t="s">
        <v>61</v>
      </c>
      <c r="BA92" s="31"/>
      <c r="BB92" s="28" t="s">
        <v>54</v>
      </c>
      <c r="BC92" s="27">
        <v>0</v>
      </c>
      <c r="BD92" s="35">
        <v>45562.557824074072</v>
      </c>
    </row>
    <row r="93" spans="1:56" x14ac:dyDescent="0.2">
      <c r="A93" s="27">
        <v>62</v>
      </c>
      <c r="B93" s="27">
        <v>34</v>
      </c>
      <c r="C93" s="28" t="s">
        <v>107</v>
      </c>
      <c r="D93" s="28" t="s">
        <v>108</v>
      </c>
      <c r="E93" s="28" t="s">
        <v>52</v>
      </c>
      <c r="F93" s="28" t="s">
        <v>53</v>
      </c>
      <c r="G93" s="27">
        <v>0</v>
      </c>
      <c r="H93" s="28" t="s">
        <v>262</v>
      </c>
      <c r="I93" s="28" t="s">
        <v>256</v>
      </c>
      <c r="J93" s="28" t="s">
        <v>257</v>
      </c>
      <c r="K93" s="27">
        <v>3</v>
      </c>
      <c r="L93" s="27">
        <v>0.30335219936606056</v>
      </c>
      <c r="M93" s="27">
        <v>0</v>
      </c>
      <c r="N93" s="29">
        <v>70</v>
      </c>
      <c r="O93" s="29">
        <v>2056407.869064515</v>
      </c>
      <c r="P93" s="29">
        <v>29377.255272350216</v>
      </c>
      <c r="Q93" s="29">
        <v>2123388.1802935973</v>
      </c>
      <c r="R93" s="29">
        <v>30334.116861337101</v>
      </c>
      <c r="S93" s="29">
        <v>1421039.290162463</v>
      </c>
      <c r="T93" s="29">
        <v>20300.561288035184</v>
      </c>
      <c r="U93" s="29">
        <v>1229546.5481684182</v>
      </c>
      <c r="V93" s="29">
        <v>17564.950688120261</v>
      </c>
      <c r="W93" s="29">
        <v>57888.800000000003</v>
      </c>
      <c r="X93" s="29">
        <v>826.98285714285714</v>
      </c>
      <c r="Y93" s="29">
        <v>133603.94199404461</v>
      </c>
      <c r="Z93" s="29">
        <v>1908.6277427720659</v>
      </c>
      <c r="AA93" s="29">
        <v>243910.24498633033</v>
      </c>
      <c r="AB93" s="29">
        <v>3484.4320712332901</v>
      </c>
      <c r="AC93" s="29">
        <v>458438.64514480397</v>
      </c>
      <c r="AD93" s="29">
        <v>6549.1235020686272</v>
      </c>
      <c r="AE93" s="29">
        <v>248029.22172805341</v>
      </c>
      <c r="AF93" s="29">
        <v>3543.2745961150481</v>
      </c>
      <c r="AG93" s="29">
        <v>206901.91361158047</v>
      </c>
      <c r="AH93" s="29">
        <v>2955.7416230225772</v>
      </c>
      <c r="AI93" s="29">
        <v>3507.5098051700743</v>
      </c>
      <c r="AJ93" s="29">
        <v>50.107282931001066</v>
      </c>
      <c r="AK93" s="29">
        <v>-66980.311229081854</v>
      </c>
      <c r="AL93" s="29">
        <v>-956.86158898688359</v>
      </c>
      <c r="AM93" s="29">
        <v>1948004.278078605</v>
      </c>
      <c r="AN93" s="29">
        <v>27828.632543980071</v>
      </c>
      <c r="AO93" s="29">
        <v>1597704.3822820545</v>
      </c>
      <c r="AP93" s="29">
        <v>22824.348318315071</v>
      </c>
      <c r="AQ93" s="29">
        <v>459531.25909648061</v>
      </c>
      <c r="AR93" s="29">
        <v>6564.7322728068648</v>
      </c>
      <c r="AS93" s="29">
        <v>350299.89579655015</v>
      </c>
      <c r="AT93" s="29">
        <v>5004.284225665001</v>
      </c>
      <c r="AU93" s="29">
        <v>827.77231402013763</v>
      </c>
      <c r="AV93" s="29">
        <v>11.825318771716251</v>
      </c>
      <c r="AW93" s="29">
        <v>-108403.59098591031</v>
      </c>
      <c r="AX93" s="29">
        <v>-1548.6227283701469</v>
      </c>
      <c r="AY93" s="29">
        <v>-1.8219999999999999E-22</v>
      </c>
      <c r="AZ93" s="30" t="s">
        <v>61</v>
      </c>
      <c r="BA93" s="31"/>
      <c r="BB93" s="28" t="s">
        <v>54</v>
      </c>
      <c r="BC93" s="27">
        <v>0</v>
      </c>
      <c r="BD93" s="35">
        <v>45562.557824074072</v>
      </c>
    </row>
    <row r="94" spans="1:56" x14ac:dyDescent="0.2">
      <c r="A94" s="27">
        <v>63</v>
      </c>
      <c r="B94" s="27">
        <v>35</v>
      </c>
      <c r="C94" s="28" t="s">
        <v>109</v>
      </c>
      <c r="D94" s="28" t="s">
        <v>110</v>
      </c>
      <c r="E94" s="28" t="s">
        <v>52</v>
      </c>
      <c r="F94" s="28" t="s">
        <v>60</v>
      </c>
      <c r="G94" s="27">
        <v>0</v>
      </c>
      <c r="H94" s="28" t="s">
        <v>262</v>
      </c>
      <c r="I94" s="28" t="s">
        <v>252</v>
      </c>
      <c r="J94" s="28" t="s">
        <v>253</v>
      </c>
      <c r="K94" s="27">
        <v>1</v>
      </c>
      <c r="L94" s="27">
        <v>0.17987233261223304</v>
      </c>
      <c r="M94" s="27">
        <v>0</v>
      </c>
      <c r="N94" s="29">
        <v>34.5</v>
      </c>
      <c r="O94" s="29">
        <v>503921.25068852847</v>
      </c>
      <c r="P94" s="29">
        <v>14606.413063435606</v>
      </c>
      <c r="Q94" s="29">
        <v>519574.70518814778</v>
      </c>
      <c r="R94" s="29">
        <v>15060.136382265153</v>
      </c>
      <c r="S94" s="29">
        <v>349450.04999930342</v>
      </c>
      <c r="T94" s="29">
        <v>10128.986956501549</v>
      </c>
      <c r="U94" s="29">
        <v>338291.82906779088</v>
      </c>
      <c r="V94" s="29">
        <v>9805.5602628345168</v>
      </c>
      <c r="W94" s="29">
        <v>5757</v>
      </c>
      <c r="X94" s="29">
        <v>166.86956521739128</v>
      </c>
      <c r="Y94" s="29">
        <v>5401.2209315125283</v>
      </c>
      <c r="Z94" s="29">
        <v>156.5571284496385</v>
      </c>
      <c r="AA94" s="29">
        <v>57408.66524245117</v>
      </c>
      <c r="AB94" s="29">
        <v>1664.019282389889</v>
      </c>
      <c r="AC94" s="29">
        <v>112715.98994639321</v>
      </c>
      <c r="AD94" s="29">
        <v>3267.1301433737158</v>
      </c>
      <c r="AE94" s="29">
        <v>44968.083153058258</v>
      </c>
      <c r="AF94" s="29">
        <v>1303.4227000886451</v>
      </c>
      <c r="AG94" s="29">
        <v>62908.828409917922</v>
      </c>
      <c r="AH94" s="29">
        <v>1823.4443017367514</v>
      </c>
      <c r="AI94" s="29">
        <v>4839.0783834170124</v>
      </c>
      <c r="AJ94" s="29">
        <v>140.26314154831923</v>
      </c>
      <c r="AK94" s="29">
        <v>-15653.45449961932</v>
      </c>
      <c r="AL94" s="29">
        <v>-453.72331882954546</v>
      </c>
      <c r="AM94" s="29">
        <v>446153.59984209645</v>
      </c>
      <c r="AN94" s="29">
        <v>12931.988401220186</v>
      </c>
      <c r="AO94" s="29">
        <v>324405.39266251301</v>
      </c>
      <c r="AP94" s="29">
        <v>9403.0548597829838</v>
      </c>
      <c r="AQ94" s="29">
        <v>123316.15430296426</v>
      </c>
      <c r="AR94" s="29">
        <v>3574.3812841438917</v>
      </c>
      <c r="AS94" s="29">
        <v>121748.20717958345</v>
      </c>
      <c r="AT94" s="29">
        <v>3528.9335414372003</v>
      </c>
      <c r="AU94" s="29">
        <v>-56199.703723051185</v>
      </c>
      <c r="AV94" s="29">
        <v>-1628.9769195087297</v>
      </c>
      <c r="AW94" s="29">
        <v>-57767.650846432021</v>
      </c>
      <c r="AX94" s="29">
        <v>-1674.4246622154205</v>
      </c>
      <c r="AY94" s="29">
        <v>-4.6000000000000002E-23</v>
      </c>
      <c r="AZ94" s="30" t="s">
        <v>52</v>
      </c>
      <c r="BA94" s="31"/>
      <c r="BB94" s="28" t="s">
        <v>54</v>
      </c>
      <c r="BC94" s="27">
        <v>0</v>
      </c>
      <c r="BD94" s="35">
        <v>45562.557824074072</v>
      </c>
    </row>
    <row r="95" spans="1:56" x14ac:dyDescent="0.2">
      <c r="A95" s="27">
        <v>63</v>
      </c>
      <c r="B95" s="27">
        <v>35</v>
      </c>
      <c r="C95" s="28" t="s">
        <v>109</v>
      </c>
      <c r="D95" s="28" t="s">
        <v>110</v>
      </c>
      <c r="E95" s="28" t="s">
        <v>52</v>
      </c>
      <c r="F95" s="28" t="s">
        <v>60</v>
      </c>
      <c r="G95" s="27">
        <v>0</v>
      </c>
      <c r="H95" s="28" t="s">
        <v>262</v>
      </c>
      <c r="I95" s="28" t="s">
        <v>254</v>
      </c>
      <c r="J95" s="28" t="s">
        <v>255</v>
      </c>
      <c r="K95" s="27">
        <v>2</v>
      </c>
      <c r="L95" s="27">
        <v>0.82012766738776699</v>
      </c>
      <c r="M95" s="27">
        <v>0</v>
      </c>
      <c r="N95" s="29">
        <v>115.5</v>
      </c>
      <c r="O95" s="29">
        <v>2297628.2893114714</v>
      </c>
      <c r="P95" s="29">
        <v>19892.885621744343</v>
      </c>
      <c r="Q95" s="29">
        <v>2369000.1948118522</v>
      </c>
      <c r="R95" s="29">
        <v>20510.824197505215</v>
      </c>
      <c r="S95" s="29">
        <v>1579872.1000006965</v>
      </c>
      <c r="T95" s="29">
        <v>13678.546320352354</v>
      </c>
      <c r="U95" s="29">
        <v>1359769.070932209</v>
      </c>
      <c r="V95" s="29">
        <v>11772.892389023455</v>
      </c>
      <c r="W95" s="29">
        <v>51431.5</v>
      </c>
      <c r="X95" s="29">
        <v>445.29437229437229</v>
      </c>
      <c r="Y95" s="29">
        <v>168671.52906848746</v>
      </c>
      <c r="Z95" s="29">
        <v>1460.3595590345235</v>
      </c>
      <c r="AA95" s="29">
        <v>275199.68475754885</v>
      </c>
      <c r="AB95" s="29">
        <v>2382.6812533121106</v>
      </c>
      <c r="AC95" s="29">
        <v>513928.4100536069</v>
      </c>
      <c r="AD95" s="29">
        <v>4449.5966238407509</v>
      </c>
      <c r="AE95" s="29">
        <v>205031.91684694178</v>
      </c>
      <c r="AF95" s="29">
        <v>1775.1681112289327</v>
      </c>
      <c r="AG95" s="29">
        <v>286832.7215900821</v>
      </c>
      <c r="AH95" s="29">
        <v>2483.4001869271169</v>
      </c>
      <c r="AI95" s="29">
        <v>22063.771616582988</v>
      </c>
      <c r="AJ95" s="29">
        <v>191.0283256847012</v>
      </c>
      <c r="AK95" s="29">
        <v>-71371.905500380686</v>
      </c>
      <c r="AL95" s="29">
        <v>-617.93857576087169</v>
      </c>
      <c r="AM95" s="29">
        <v>2034236.7601579037</v>
      </c>
      <c r="AN95" s="29">
        <v>17612.439481886613</v>
      </c>
      <c r="AO95" s="29">
        <v>1479125.967337487</v>
      </c>
      <c r="AP95" s="29">
        <v>12806.285431493394</v>
      </c>
      <c r="AQ95" s="29">
        <v>562259.84569703578</v>
      </c>
      <c r="AR95" s="29">
        <v>4868.050612095547</v>
      </c>
      <c r="AS95" s="29">
        <v>555110.79282041662</v>
      </c>
      <c r="AT95" s="29">
        <v>4806.1540503932174</v>
      </c>
      <c r="AU95" s="29">
        <v>-256242.47627694884</v>
      </c>
      <c r="AV95" s="29">
        <v>-2218.5495781554009</v>
      </c>
      <c r="AW95" s="29">
        <v>-263391.52915356797</v>
      </c>
      <c r="AX95" s="29">
        <v>-2280.4461398577314</v>
      </c>
      <c r="AY95" s="29">
        <v>2.0000000000000002E-23</v>
      </c>
      <c r="AZ95" s="30" t="s">
        <v>52</v>
      </c>
      <c r="BA95" s="31"/>
      <c r="BB95" s="28" t="s">
        <v>54</v>
      </c>
      <c r="BC95" s="27">
        <v>0</v>
      </c>
      <c r="BD95" s="35">
        <v>45562.557824074072</v>
      </c>
    </row>
    <row r="96" spans="1:56" x14ac:dyDescent="0.2">
      <c r="A96" s="27">
        <v>4</v>
      </c>
      <c r="B96" s="27">
        <v>36</v>
      </c>
      <c r="C96" s="28" t="s">
        <v>111</v>
      </c>
      <c r="D96" s="28" t="s">
        <v>112</v>
      </c>
      <c r="E96" s="28" t="s">
        <v>52</v>
      </c>
      <c r="F96" s="28" t="s">
        <v>60</v>
      </c>
      <c r="G96" s="27">
        <v>0</v>
      </c>
      <c r="H96" s="28" t="s">
        <v>262</v>
      </c>
      <c r="I96" s="28" t="s">
        <v>252</v>
      </c>
      <c r="J96" s="28" t="s">
        <v>253</v>
      </c>
      <c r="K96" s="27">
        <v>1</v>
      </c>
      <c r="L96" s="27">
        <v>0.24168732877583085</v>
      </c>
      <c r="M96" s="27">
        <v>0</v>
      </c>
      <c r="N96" s="29">
        <v>513</v>
      </c>
      <c r="O96" s="29">
        <v>9649658.7675193101</v>
      </c>
      <c r="P96" s="29">
        <v>18810.251008809573</v>
      </c>
      <c r="Q96" s="29">
        <v>8356438.3488842454</v>
      </c>
      <c r="R96" s="29">
        <v>16289.35350659697</v>
      </c>
      <c r="S96" s="29">
        <v>5359206.2078888789</v>
      </c>
      <c r="T96" s="29">
        <v>10446.795726878907</v>
      </c>
      <c r="U96" s="29">
        <v>4951098.3002456464</v>
      </c>
      <c r="V96" s="29">
        <v>9651.2637431689018</v>
      </c>
      <c r="W96" s="29">
        <v>88156.56</v>
      </c>
      <c r="X96" s="29">
        <v>171.84514619883041</v>
      </c>
      <c r="Y96" s="29">
        <v>319951.34764323296</v>
      </c>
      <c r="Z96" s="29">
        <v>623.68683751117521</v>
      </c>
      <c r="AA96" s="29">
        <v>849668.25703706534</v>
      </c>
      <c r="AB96" s="29">
        <v>1656.2734055303415</v>
      </c>
      <c r="AC96" s="29">
        <v>2147563.883958301</v>
      </c>
      <c r="AD96" s="29">
        <v>4186.2843741877214</v>
      </c>
      <c r="AE96" s="29">
        <v>1067128.336946981</v>
      </c>
      <c r="AF96" s="29">
        <v>2080.1721967777407</v>
      </c>
      <c r="AG96" s="29">
        <v>979640.55468923307</v>
      </c>
      <c r="AH96" s="29">
        <v>1909.630710895191</v>
      </c>
      <c r="AI96" s="29">
        <v>100794.99232208695</v>
      </c>
      <c r="AJ96" s="29">
        <v>196.48146651478936</v>
      </c>
      <c r="AK96" s="29">
        <v>1293220.418635065</v>
      </c>
      <c r="AL96" s="29">
        <v>2520.8975022126019</v>
      </c>
      <c r="AM96" s="29">
        <v>9654330.5328302085</v>
      </c>
      <c r="AN96" s="29">
        <v>18819.357763801578</v>
      </c>
      <c r="AO96" s="29">
        <v>10346749.020096593</v>
      </c>
      <c r="AP96" s="29">
        <v>20169.101403697063</v>
      </c>
      <c r="AQ96" s="29">
        <v>-692418.487266385</v>
      </c>
      <c r="AR96" s="29">
        <v>-1349.7436398954871</v>
      </c>
      <c r="AS96" s="29">
        <v>-692418.487266385</v>
      </c>
      <c r="AT96" s="29">
        <v>-1349.7436398954871</v>
      </c>
      <c r="AU96" s="29">
        <v>4671.7653108977665</v>
      </c>
      <c r="AV96" s="29">
        <v>9.1067549920034452</v>
      </c>
      <c r="AW96" s="29">
        <v>4671.7653108977674</v>
      </c>
      <c r="AX96" s="29">
        <v>9.1067549920034452</v>
      </c>
      <c r="AY96" s="29">
        <v>7.740999999999999E-22</v>
      </c>
      <c r="AZ96" s="30" t="s">
        <v>61</v>
      </c>
      <c r="BA96" s="31"/>
      <c r="BB96" s="28" t="s">
        <v>54</v>
      </c>
      <c r="BC96" s="27">
        <v>1</v>
      </c>
      <c r="BD96" s="35">
        <v>45562.557824074072</v>
      </c>
    </row>
    <row r="97" spans="1:56" x14ac:dyDescent="0.2">
      <c r="A97" s="27">
        <v>4</v>
      </c>
      <c r="B97" s="27">
        <v>36</v>
      </c>
      <c r="C97" s="28" t="s">
        <v>111</v>
      </c>
      <c r="D97" s="28" t="s">
        <v>112</v>
      </c>
      <c r="E97" s="28" t="s">
        <v>52</v>
      </c>
      <c r="F97" s="28" t="s">
        <v>60</v>
      </c>
      <c r="G97" s="27">
        <v>0</v>
      </c>
      <c r="H97" s="28" t="s">
        <v>262</v>
      </c>
      <c r="I97" s="28" t="s">
        <v>254</v>
      </c>
      <c r="J97" s="28" t="s">
        <v>255</v>
      </c>
      <c r="K97" s="27">
        <v>2</v>
      </c>
      <c r="L97" s="27">
        <v>0.75831267122416923</v>
      </c>
      <c r="M97" s="27">
        <v>0</v>
      </c>
      <c r="N97" s="29">
        <v>1498.5</v>
      </c>
      <c r="O97" s="29">
        <v>30276550.092480689</v>
      </c>
      <c r="P97" s="29">
        <v>20204.571299620078</v>
      </c>
      <c r="Q97" s="29">
        <v>26218971.091115754</v>
      </c>
      <c r="R97" s="29">
        <v>17496.810871615453</v>
      </c>
      <c r="S97" s="29">
        <v>16661916.212111121</v>
      </c>
      <c r="T97" s="29">
        <v>11119.063204612026</v>
      </c>
      <c r="U97" s="29">
        <v>14334813.699754354</v>
      </c>
      <c r="V97" s="29">
        <v>9566.1085750779803</v>
      </c>
      <c r="W97" s="29">
        <v>591576.4</v>
      </c>
      <c r="X97" s="29">
        <v>394.77904571237906</v>
      </c>
      <c r="Y97" s="29">
        <v>1735526.1123567671</v>
      </c>
      <c r="Z97" s="29">
        <v>1158.1755838216664</v>
      </c>
      <c r="AA97" s="29">
        <v>2818907.2329629343</v>
      </c>
      <c r="AB97" s="29">
        <v>1881.1526412832395</v>
      </c>
      <c r="AC97" s="29">
        <v>6738147.6460416988</v>
      </c>
      <c r="AD97" s="29">
        <v>4496.5950257201857</v>
      </c>
      <c r="AE97" s="29">
        <v>3348197.6230530189</v>
      </c>
      <c r="AF97" s="29">
        <v>2234.3661148168294</v>
      </c>
      <c r="AG97" s="29">
        <v>3073697.9453107673</v>
      </c>
      <c r="AH97" s="29">
        <v>2051.1831466871981</v>
      </c>
      <c r="AI97" s="29">
        <v>316252.07767791307</v>
      </c>
      <c r="AJ97" s="29">
        <v>211.04576421615818</v>
      </c>
      <c r="AK97" s="29">
        <v>4057579.0013649352</v>
      </c>
      <c r="AL97" s="29">
        <v>2707.7604280046276</v>
      </c>
      <c r="AM97" s="29">
        <v>30291208.117169794</v>
      </c>
      <c r="AN97" s="29">
        <v>20214.353097877742</v>
      </c>
      <c r="AO97" s="29">
        <v>32463724.629903406</v>
      </c>
      <c r="AP97" s="29">
        <v>21664.147233836109</v>
      </c>
      <c r="AQ97" s="29">
        <v>-2172516.512733615</v>
      </c>
      <c r="AR97" s="29">
        <v>-1449.7941359583683</v>
      </c>
      <c r="AS97" s="29">
        <v>-2172516.512733615</v>
      </c>
      <c r="AT97" s="29">
        <v>-1449.7941359583683</v>
      </c>
      <c r="AU97" s="29">
        <v>14658.024689102233</v>
      </c>
      <c r="AV97" s="29">
        <v>9.7817982576591476</v>
      </c>
      <c r="AW97" s="29">
        <v>14658.024689102233</v>
      </c>
      <c r="AX97" s="29">
        <v>9.7817982576591476</v>
      </c>
      <c r="AY97" s="29">
        <v>-7.7399999999999999E-22</v>
      </c>
      <c r="AZ97" s="30" t="s">
        <v>61</v>
      </c>
      <c r="BA97" s="31"/>
      <c r="BB97" s="28" t="s">
        <v>54</v>
      </c>
      <c r="BC97" s="27">
        <v>1</v>
      </c>
      <c r="BD97" s="35">
        <v>45562.557824074072</v>
      </c>
    </row>
    <row r="98" spans="1:56" x14ac:dyDescent="0.2">
      <c r="A98" s="27">
        <v>20</v>
      </c>
      <c r="B98" s="27">
        <v>37</v>
      </c>
      <c r="C98" s="28" t="s">
        <v>113</v>
      </c>
      <c r="D98" s="28" t="s">
        <v>112</v>
      </c>
      <c r="E98" s="28" t="s">
        <v>52</v>
      </c>
      <c r="F98" s="28" t="s">
        <v>57</v>
      </c>
      <c r="G98" s="27">
        <v>0</v>
      </c>
      <c r="H98" s="28" t="s">
        <v>262</v>
      </c>
      <c r="I98" s="28" t="s">
        <v>256</v>
      </c>
      <c r="J98" s="28" t="s">
        <v>257</v>
      </c>
      <c r="K98" s="27">
        <v>3</v>
      </c>
      <c r="L98" s="27">
        <v>1</v>
      </c>
      <c r="M98" s="27">
        <v>0</v>
      </c>
      <c r="N98" s="29">
        <v>931.5</v>
      </c>
      <c r="O98" s="29">
        <v>22300850.780000001</v>
      </c>
      <c r="P98" s="29">
        <v>23940.795254965113</v>
      </c>
      <c r="Q98" s="29">
        <v>21338269.390000001</v>
      </c>
      <c r="R98" s="29">
        <v>22907.428223295759</v>
      </c>
      <c r="S98" s="29">
        <v>13634090.91</v>
      </c>
      <c r="T98" s="29">
        <v>14636.705217391305</v>
      </c>
      <c r="U98" s="29">
        <v>12007507</v>
      </c>
      <c r="V98" s="29">
        <v>12890.506709608158</v>
      </c>
      <c r="W98" s="29">
        <v>617058.62</v>
      </c>
      <c r="X98" s="29">
        <v>662.43544820182501</v>
      </c>
      <c r="Y98" s="29">
        <v>1009525.29</v>
      </c>
      <c r="Z98" s="29">
        <v>1083.7630595813205</v>
      </c>
      <c r="AA98" s="29">
        <v>2247498.2400000002</v>
      </c>
      <c r="AB98" s="29">
        <v>2412.7732045088569</v>
      </c>
      <c r="AC98" s="29">
        <v>5456680.2400000002</v>
      </c>
      <c r="AD98" s="29">
        <v>5857.9498013955981</v>
      </c>
      <c r="AE98" s="29">
        <v>2761972.95</v>
      </c>
      <c r="AF98" s="29">
        <v>2965.0809983896938</v>
      </c>
      <c r="AG98" s="29">
        <v>2565002.9300000002</v>
      </c>
      <c r="AH98" s="29">
        <v>2753.6263338701015</v>
      </c>
      <c r="AI98" s="29">
        <v>129704.36</v>
      </c>
      <c r="AJ98" s="29">
        <v>139.24246913580248</v>
      </c>
      <c r="AK98" s="29">
        <v>962581.39</v>
      </c>
      <c r="AL98" s="29">
        <v>1033.3670316693504</v>
      </c>
      <c r="AM98" s="29">
        <v>22347697.300000001</v>
      </c>
      <c r="AN98" s="29">
        <v>23991.086741814277</v>
      </c>
      <c r="AO98" s="29">
        <v>23613831.300000001</v>
      </c>
      <c r="AP98" s="29">
        <v>25350.328824476648</v>
      </c>
      <c r="AQ98" s="29">
        <v>-1266134</v>
      </c>
      <c r="AR98" s="29">
        <v>-1359.2420826623725</v>
      </c>
      <c r="AS98" s="29">
        <v>-1266134</v>
      </c>
      <c r="AT98" s="29">
        <v>-1359.2420826623725</v>
      </c>
      <c r="AU98" s="29">
        <v>46846.52</v>
      </c>
      <c r="AV98" s="29">
        <v>50.29148684916801</v>
      </c>
      <c r="AW98" s="29">
        <v>46846.52</v>
      </c>
      <c r="AX98" s="29">
        <v>50.29148684916801</v>
      </c>
      <c r="AY98" s="29">
        <v>0</v>
      </c>
      <c r="AZ98" s="30" t="s">
        <v>61</v>
      </c>
      <c r="BA98" s="31"/>
      <c r="BB98" s="28" t="s">
        <v>54</v>
      </c>
      <c r="BC98" s="27">
        <v>1</v>
      </c>
      <c r="BD98" s="35">
        <v>45562.557824074072</v>
      </c>
    </row>
    <row r="99" spans="1:56" x14ac:dyDescent="0.2">
      <c r="A99" s="27">
        <v>146</v>
      </c>
      <c r="B99" s="27">
        <v>38</v>
      </c>
      <c r="C99" s="28" t="s">
        <v>114</v>
      </c>
      <c r="D99" s="28" t="s">
        <v>115</v>
      </c>
      <c r="E99" s="28" t="s">
        <v>52</v>
      </c>
      <c r="F99" s="28" t="s">
        <v>60</v>
      </c>
      <c r="G99" s="27">
        <v>0</v>
      </c>
      <c r="H99" s="28" t="s">
        <v>262</v>
      </c>
      <c r="I99" s="28" t="s">
        <v>252</v>
      </c>
      <c r="J99" s="28" t="s">
        <v>253</v>
      </c>
      <c r="K99" s="27">
        <v>1</v>
      </c>
      <c r="L99" s="27">
        <v>0.1836186578629897</v>
      </c>
      <c r="M99" s="27">
        <v>0</v>
      </c>
      <c r="N99" s="29">
        <v>29</v>
      </c>
      <c r="O99" s="29">
        <v>417333.82705776033</v>
      </c>
      <c r="P99" s="29">
        <v>14390.821622681387</v>
      </c>
      <c r="Q99" s="29">
        <v>433367.70756076882</v>
      </c>
      <c r="R99" s="29">
        <v>14943.714053819614</v>
      </c>
      <c r="S99" s="29">
        <v>306127.48766482354</v>
      </c>
      <c r="T99" s="29">
        <v>10556.120264304262</v>
      </c>
      <c r="U99" s="29">
        <v>296971</v>
      </c>
      <c r="V99" s="29">
        <v>10240.379310344828</v>
      </c>
      <c r="W99" s="29">
        <v>2388.1999999999998</v>
      </c>
      <c r="X99" s="29">
        <v>82.351724137931029</v>
      </c>
      <c r="Y99" s="29">
        <v>6768.2876648235324</v>
      </c>
      <c r="Z99" s="29">
        <v>233.38922982150115</v>
      </c>
      <c r="AA99" s="29">
        <v>61319.414069613835</v>
      </c>
      <c r="AB99" s="29">
        <v>2114.4625541246146</v>
      </c>
      <c r="AC99" s="29">
        <v>65920.805826331431</v>
      </c>
      <c r="AD99" s="29">
        <v>2273.1312353907388</v>
      </c>
      <c r="AE99" s="29">
        <v>41744.783771861388</v>
      </c>
      <c r="AF99" s="29">
        <v>1439.4753024779789</v>
      </c>
      <c r="AG99" s="29">
        <v>21802.36530240938</v>
      </c>
      <c r="AH99" s="29">
        <v>751.805700083082</v>
      </c>
      <c r="AI99" s="29">
        <v>2373.6567520606536</v>
      </c>
      <c r="AJ99" s="29">
        <v>81.850232829677722</v>
      </c>
      <c r="AK99" s="29">
        <v>-16033.880503008577</v>
      </c>
      <c r="AL99" s="29">
        <v>-552.89243113822681</v>
      </c>
      <c r="AM99" s="29">
        <v>413893.65071048774</v>
      </c>
      <c r="AN99" s="29">
        <v>14272.194852085782</v>
      </c>
      <c r="AO99" s="29">
        <v>472455.33288138884</v>
      </c>
      <c r="AP99" s="29">
        <v>16291.563202806514</v>
      </c>
      <c r="AQ99" s="29">
        <v>-29782.579068061204</v>
      </c>
      <c r="AR99" s="29">
        <v>-1026.9854851055586</v>
      </c>
      <c r="AS99" s="29">
        <v>-58561.682170901171</v>
      </c>
      <c r="AT99" s="29">
        <v>-2019.3683507207299</v>
      </c>
      <c r="AU99" s="29">
        <v>25338.926755567391</v>
      </c>
      <c r="AV99" s="29">
        <v>873.75609501956524</v>
      </c>
      <c r="AW99" s="29">
        <v>-3440.176347272572</v>
      </c>
      <c r="AX99" s="29">
        <v>-118.62677059560592</v>
      </c>
      <c r="AY99" s="29">
        <v>8.0000000000000009E-24</v>
      </c>
      <c r="AZ99" s="30" t="s">
        <v>52</v>
      </c>
      <c r="BA99" s="31"/>
      <c r="BB99" s="28" t="s">
        <v>54</v>
      </c>
      <c r="BC99" s="27">
        <v>0</v>
      </c>
      <c r="BD99" s="35">
        <v>45562.557824074072</v>
      </c>
    </row>
    <row r="100" spans="1:56" x14ac:dyDescent="0.2">
      <c r="A100" s="27">
        <v>146</v>
      </c>
      <c r="B100" s="27">
        <v>38</v>
      </c>
      <c r="C100" s="28" t="s">
        <v>114</v>
      </c>
      <c r="D100" s="28" t="s">
        <v>115</v>
      </c>
      <c r="E100" s="28" t="s">
        <v>52</v>
      </c>
      <c r="F100" s="28" t="s">
        <v>60</v>
      </c>
      <c r="G100" s="27">
        <v>0</v>
      </c>
      <c r="H100" s="28" t="s">
        <v>262</v>
      </c>
      <c r="I100" s="28" t="s">
        <v>254</v>
      </c>
      <c r="J100" s="28" t="s">
        <v>255</v>
      </c>
      <c r="K100" s="27">
        <v>2</v>
      </c>
      <c r="L100" s="27">
        <v>0.81638134213701041</v>
      </c>
      <c r="M100" s="27">
        <v>0</v>
      </c>
      <c r="N100" s="29">
        <v>91.5</v>
      </c>
      <c r="O100" s="29">
        <v>1855495.2629422396</v>
      </c>
      <c r="P100" s="29">
        <v>20278.636753467104</v>
      </c>
      <c r="Q100" s="29">
        <v>1926783.0124392312</v>
      </c>
      <c r="R100" s="29">
        <v>21057.737840865917</v>
      </c>
      <c r="S100" s="29">
        <v>1356441.9323351765</v>
      </c>
      <c r="T100" s="29">
        <v>14824.501992734169</v>
      </c>
      <c r="U100" s="29">
        <v>1167231.2</v>
      </c>
      <c r="V100" s="29">
        <v>12756.625136612021</v>
      </c>
      <c r="W100" s="29">
        <v>40692.75</v>
      </c>
      <c r="X100" s="29">
        <v>444.72950819672127</v>
      </c>
      <c r="Y100" s="29">
        <v>148517.98233517646</v>
      </c>
      <c r="Z100" s="29">
        <v>1623.1473479254257</v>
      </c>
      <c r="AA100" s="29">
        <v>277252.58593038621</v>
      </c>
      <c r="AB100" s="29">
        <v>3030.0829063430178</v>
      </c>
      <c r="AC100" s="29">
        <v>293088.49417366862</v>
      </c>
      <c r="AD100" s="29">
        <v>3203.1529417887273</v>
      </c>
      <c r="AE100" s="29">
        <v>185600.21622813863</v>
      </c>
      <c r="AF100" s="29">
        <v>2028.4176636955035</v>
      </c>
      <c r="AG100" s="29">
        <v>96934.834697590632</v>
      </c>
      <c r="AH100" s="29">
        <v>1059.3971005201158</v>
      </c>
      <c r="AI100" s="29">
        <v>10553.443247939345</v>
      </c>
      <c r="AJ100" s="29">
        <v>115.3381775731076</v>
      </c>
      <c r="AK100" s="29">
        <v>-71287.749496991426</v>
      </c>
      <c r="AL100" s="29">
        <v>-779.10108739881332</v>
      </c>
      <c r="AM100" s="29">
        <v>1840199.9992895124</v>
      </c>
      <c r="AN100" s="29">
        <v>20111.475402071173</v>
      </c>
      <c r="AO100" s="29">
        <v>2100569.3171186112</v>
      </c>
      <c r="AP100" s="29">
        <v>22957.041717143293</v>
      </c>
      <c r="AQ100" s="29">
        <v>-132415.4209319388</v>
      </c>
      <c r="AR100" s="29">
        <v>-1447.163070294413</v>
      </c>
      <c r="AS100" s="29">
        <v>-260369.31782909884</v>
      </c>
      <c r="AT100" s="29">
        <v>-2845.5663150721184</v>
      </c>
      <c r="AU100" s="29">
        <v>112658.63324443263</v>
      </c>
      <c r="AV100" s="29">
        <v>1231.2418933817771</v>
      </c>
      <c r="AW100" s="29">
        <v>-15295.26365272743</v>
      </c>
      <c r="AX100" s="29">
        <v>-167.16135139592816</v>
      </c>
      <c r="AY100" s="29">
        <v>2.0000000000000002E-23</v>
      </c>
      <c r="AZ100" s="30" t="s">
        <v>52</v>
      </c>
      <c r="BA100" s="31"/>
      <c r="BB100" s="28" t="s">
        <v>54</v>
      </c>
      <c r="BC100" s="27">
        <v>0</v>
      </c>
      <c r="BD100" s="35">
        <v>45562.557824074072</v>
      </c>
    </row>
    <row r="101" spans="1:56" x14ac:dyDescent="0.2">
      <c r="A101" s="27">
        <v>65</v>
      </c>
      <c r="B101" s="27">
        <v>40</v>
      </c>
      <c r="C101" s="28" t="s">
        <v>116</v>
      </c>
      <c r="D101" s="28" t="s">
        <v>117</v>
      </c>
      <c r="E101" s="28" t="s">
        <v>52</v>
      </c>
      <c r="F101" s="28" t="s">
        <v>60</v>
      </c>
      <c r="G101" s="27">
        <v>0</v>
      </c>
      <c r="H101" s="28" t="s">
        <v>262</v>
      </c>
      <c r="I101" s="28" t="s">
        <v>252</v>
      </c>
      <c r="J101" s="28" t="s">
        <v>253</v>
      </c>
      <c r="K101" s="27">
        <v>1</v>
      </c>
      <c r="L101" s="27">
        <v>0.204750575782776</v>
      </c>
      <c r="M101" s="27">
        <v>0</v>
      </c>
      <c r="N101" s="29">
        <v>122.5</v>
      </c>
      <c r="O101" s="29">
        <v>1514449.4519805368</v>
      </c>
      <c r="P101" s="29">
        <v>12362.852669228871</v>
      </c>
      <c r="Q101" s="29">
        <v>1527744.2958922065</v>
      </c>
      <c r="R101" s="29">
        <v>12471.382007283317</v>
      </c>
      <c r="S101" s="29">
        <v>1027577.4476790186</v>
      </c>
      <c r="T101" s="29">
        <v>8388.3873279919881</v>
      </c>
      <c r="U101" s="29">
        <v>946113.45072342351</v>
      </c>
      <c r="V101" s="29">
        <v>7723.3751079463136</v>
      </c>
      <c r="W101" s="29">
        <v>17977.95</v>
      </c>
      <c r="X101" s="29">
        <v>146.75877551020406</v>
      </c>
      <c r="Y101" s="29">
        <v>63486.046955595077</v>
      </c>
      <c r="Z101" s="29">
        <v>518.25344453546995</v>
      </c>
      <c r="AA101" s="29">
        <v>158685.71343794826</v>
      </c>
      <c r="AB101" s="29">
        <v>1295.393579085292</v>
      </c>
      <c r="AC101" s="29">
        <v>341481.13477523968</v>
      </c>
      <c r="AD101" s="29">
        <v>2787.6011002060377</v>
      </c>
      <c r="AE101" s="29">
        <v>122367.13411081827</v>
      </c>
      <c r="AF101" s="29">
        <v>998.91538049647522</v>
      </c>
      <c r="AG101" s="29">
        <v>199528.70923577118</v>
      </c>
      <c r="AH101" s="29">
        <v>1628.8057896797645</v>
      </c>
      <c r="AI101" s="29">
        <v>19585.291428650209</v>
      </c>
      <c r="AJ101" s="29">
        <v>159.87993002979763</v>
      </c>
      <c r="AK101" s="29">
        <v>-13294.843911669634</v>
      </c>
      <c r="AL101" s="29">
        <v>-108.52933805444597</v>
      </c>
      <c r="AM101" s="29">
        <v>1521260.5474516407</v>
      </c>
      <c r="AN101" s="29">
        <v>12418.453448584823</v>
      </c>
      <c r="AO101" s="29">
        <v>1348438.1622047038</v>
      </c>
      <c r="AP101" s="29">
        <v>11007.658466977173</v>
      </c>
      <c r="AQ101" s="29">
        <v>209590.26514255352</v>
      </c>
      <c r="AR101" s="29">
        <v>1710.9409399392118</v>
      </c>
      <c r="AS101" s="29">
        <v>172822.38524693728</v>
      </c>
      <c r="AT101" s="29">
        <v>1410.7949816076509</v>
      </c>
      <c r="AU101" s="29">
        <v>43578.975366720275</v>
      </c>
      <c r="AV101" s="29">
        <v>355.74673768751234</v>
      </c>
      <c r="AW101" s="29">
        <v>6811.0954711040522</v>
      </c>
      <c r="AX101" s="29">
        <v>55.600779355951438</v>
      </c>
      <c r="AY101" s="29">
        <v>2.2400000000000002E-22</v>
      </c>
      <c r="AZ101" s="30" t="s">
        <v>52</v>
      </c>
      <c r="BA101" s="31"/>
      <c r="BB101" s="28" t="s">
        <v>54</v>
      </c>
      <c r="BC101" s="27">
        <v>0</v>
      </c>
      <c r="BD101" s="35">
        <v>45562.557824074072</v>
      </c>
    </row>
    <row r="102" spans="1:56" x14ac:dyDescent="0.2">
      <c r="A102" s="27">
        <v>65</v>
      </c>
      <c r="B102" s="27">
        <v>40</v>
      </c>
      <c r="C102" s="28" t="s">
        <v>116</v>
      </c>
      <c r="D102" s="28" t="s">
        <v>117</v>
      </c>
      <c r="E102" s="28" t="s">
        <v>52</v>
      </c>
      <c r="F102" s="28" t="s">
        <v>60</v>
      </c>
      <c r="G102" s="27">
        <v>0</v>
      </c>
      <c r="H102" s="28" t="s">
        <v>262</v>
      </c>
      <c r="I102" s="28" t="s">
        <v>254</v>
      </c>
      <c r="J102" s="28" t="s">
        <v>255</v>
      </c>
      <c r="K102" s="27">
        <v>2</v>
      </c>
      <c r="L102" s="27">
        <v>0.795249424217224</v>
      </c>
      <c r="M102" s="27">
        <v>0</v>
      </c>
      <c r="N102" s="29">
        <v>340.5</v>
      </c>
      <c r="O102" s="29">
        <v>5882108.2680194629</v>
      </c>
      <c r="P102" s="29">
        <v>17274.914149836895</v>
      </c>
      <c r="Q102" s="29">
        <v>5933745.3241077932</v>
      </c>
      <c r="R102" s="29">
        <v>17426.564828510407</v>
      </c>
      <c r="S102" s="29">
        <v>3991101.7123209815</v>
      </c>
      <c r="T102" s="29">
        <v>11721.297246170283</v>
      </c>
      <c r="U102" s="29">
        <v>3482351.1492765765</v>
      </c>
      <c r="V102" s="29">
        <v>10227.169307713883</v>
      </c>
      <c r="W102" s="29">
        <v>151082.10999999999</v>
      </c>
      <c r="X102" s="29">
        <v>443.70663729809104</v>
      </c>
      <c r="Y102" s="29">
        <v>357668.45304440497</v>
      </c>
      <c r="Z102" s="29">
        <v>1050.4213011583111</v>
      </c>
      <c r="AA102" s="29">
        <v>616333.90656205174</v>
      </c>
      <c r="AB102" s="29">
        <v>1810.0848944553647</v>
      </c>
      <c r="AC102" s="29">
        <v>1326309.7052247603</v>
      </c>
      <c r="AD102" s="29">
        <v>3895.1826878847583</v>
      </c>
      <c r="AE102" s="29">
        <v>475272.86588918173</v>
      </c>
      <c r="AF102" s="29">
        <v>1395.8087103940727</v>
      </c>
      <c r="AG102" s="29">
        <v>774967.74076422886</v>
      </c>
      <c r="AH102" s="29">
        <v>2275.9698700858407</v>
      </c>
      <c r="AI102" s="29">
        <v>76069.098571349794</v>
      </c>
      <c r="AJ102" s="29">
        <v>223.40410740484521</v>
      </c>
      <c r="AK102" s="29">
        <v>-51637.056088330362</v>
      </c>
      <c r="AL102" s="29">
        <v>-151.65067867351061</v>
      </c>
      <c r="AM102" s="29">
        <v>5908562.5025483593</v>
      </c>
      <c r="AN102" s="29">
        <v>17352.606468570804</v>
      </c>
      <c r="AO102" s="29">
        <v>5237321.8877952965</v>
      </c>
      <c r="AP102" s="29">
        <v>15381.268392937729</v>
      </c>
      <c r="AQ102" s="29">
        <v>814046.73485744651</v>
      </c>
      <c r="AR102" s="29">
        <v>2390.7393094198133</v>
      </c>
      <c r="AS102" s="29">
        <v>671240.61475306284</v>
      </c>
      <c r="AT102" s="29">
        <v>1971.3380756330769</v>
      </c>
      <c r="AU102" s="29">
        <v>169260.35463327976</v>
      </c>
      <c r="AV102" s="29">
        <v>497.09355252064529</v>
      </c>
      <c r="AW102" s="29">
        <v>26454.234528895948</v>
      </c>
      <c r="AX102" s="29">
        <v>77.692318733908806</v>
      </c>
      <c r="AY102" s="29">
        <v>-2.2000000000000001E-22</v>
      </c>
      <c r="AZ102" s="30" t="s">
        <v>52</v>
      </c>
      <c r="BA102" s="31"/>
      <c r="BB102" s="28" t="s">
        <v>54</v>
      </c>
      <c r="BC102" s="27">
        <v>0</v>
      </c>
      <c r="BD102" s="35">
        <v>45562.557824074072</v>
      </c>
    </row>
    <row r="103" spans="1:56" x14ac:dyDescent="0.2">
      <c r="A103" s="27">
        <v>70</v>
      </c>
      <c r="B103" s="27">
        <v>43</v>
      </c>
      <c r="C103" s="28" t="s">
        <v>118</v>
      </c>
      <c r="D103" s="28" t="s">
        <v>119</v>
      </c>
      <c r="E103" s="28" t="s">
        <v>52</v>
      </c>
      <c r="F103" s="28" t="s">
        <v>60</v>
      </c>
      <c r="G103" s="27">
        <v>0</v>
      </c>
      <c r="H103" s="28" t="s">
        <v>262</v>
      </c>
      <c r="I103" s="28" t="s">
        <v>252</v>
      </c>
      <c r="J103" s="28" t="s">
        <v>253</v>
      </c>
      <c r="K103" s="27">
        <v>1</v>
      </c>
      <c r="L103" s="27">
        <v>0.1442142653189602</v>
      </c>
      <c r="M103" s="27">
        <v>0</v>
      </c>
      <c r="N103" s="29">
        <v>28</v>
      </c>
      <c r="O103" s="29">
        <v>359541.00597235444</v>
      </c>
      <c r="P103" s="29">
        <v>12840.750213298374</v>
      </c>
      <c r="Q103" s="29">
        <v>392040.18243262684</v>
      </c>
      <c r="R103" s="29">
        <v>14001.43508687953</v>
      </c>
      <c r="S103" s="29">
        <v>222647.36682165507</v>
      </c>
      <c r="T103" s="29">
        <v>7951.6916722019669</v>
      </c>
      <c r="U103" s="29">
        <v>216561.85</v>
      </c>
      <c r="V103" s="29">
        <v>7734.3517857142851</v>
      </c>
      <c r="W103" s="29">
        <v>2790</v>
      </c>
      <c r="X103" s="29">
        <v>99.642857142857125</v>
      </c>
      <c r="Y103" s="29">
        <v>3295.5168216550687</v>
      </c>
      <c r="Z103" s="29">
        <v>117.69702934482387</v>
      </c>
      <c r="AA103" s="29">
        <v>44484.923558774281</v>
      </c>
      <c r="AB103" s="29">
        <v>1588.7472699562238</v>
      </c>
      <c r="AC103" s="29">
        <v>124907.89205219751</v>
      </c>
      <c r="AD103" s="29">
        <v>4460.9961447213382</v>
      </c>
      <c r="AE103" s="29">
        <v>36053.566329740053</v>
      </c>
      <c r="AF103" s="29">
        <v>1287.6273689192874</v>
      </c>
      <c r="AG103" s="29">
        <v>85739.317781565056</v>
      </c>
      <c r="AH103" s="29">
        <v>3062.1184921987515</v>
      </c>
      <c r="AI103" s="29">
        <v>3115.0079408923957</v>
      </c>
      <c r="AJ103" s="29">
        <v>111.25028360329983</v>
      </c>
      <c r="AK103" s="29">
        <v>-32499.176460272422</v>
      </c>
      <c r="AL103" s="29">
        <v>-1160.6848735811577</v>
      </c>
      <c r="AM103" s="29">
        <v>339920.7359356985</v>
      </c>
      <c r="AN103" s="29">
        <v>12140.026283417801</v>
      </c>
      <c r="AO103" s="29">
        <v>372220.69336771668</v>
      </c>
      <c r="AP103" s="29">
        <v>13293.596191704166</v>
      </c>
      <c r="AQ103" s="29">
        <v>-28774.928144826812</v>
      </c>
      <c r="AR103" s="29">
        <v>-1027.6760051723861</v>
      </c>
      <c r="AS103" s="29">
        <v>-32299.957432018153</v>
      </c>
      <c r="AT103" s="29">
        <v>-1153.5699082863625</v>
      </c>
      <c r="AU103" s="29">
        <v>-16095.240749464612</v>
      </c>
      <c r="AV103" s="29">
        <v>-574.83002676659328</v>
      </c>
      <c r="AW103" s="29">
        <v>-19620.270036655958</v>
      </c>
      <c r="AX103" s="29">
        <v>-700.72392988056981</v>
      </c>
      <c r="AY103" s="29">
        <v>-6.6000000000000004E-23</v>
      </c>
      <c r="AZ103" s="30" t="s">
        <v>52</v>
      </c>
      <c r="BA103" s="31"/>
      <c r="BB103" s="28" t="s">
        <v>54</v>
      </c>
      <c r="BC103" s="27">
        <v>0</v>
      </c>
      <c r="BD103" s="35">
        <v>45562.557824074072</v>
      </c>
    </row>
    <row r="104" spans="1:56" x14ac:dyDescent="0.2">
      <c r="A104" s="27">
        <v>70</v>
      </c>
      <c r="B104" s="27">
        <v>43</v>
      </c>
      <c r="C104" s="28" t="s">
        <v>118</v>
      </c>
      <c r="D104" s="28" t="s">
        <v>119</v>
      </c>
      <c r="E104" s="28" t="s">
        <v>52</v>
      </c>
      <c r="F104" s="28" t="s">
        <v>60</v>
      </c>
      <c r="G104" s="27">
        <v>0</v>
      </c>
      <c r="H104" s="28" t="s">
        <v>262</v>
      </c>
      <c r="I104" s="28" t="s">
        <v>254</v>
      </c>
      <c r="J104" s="28" t="s">
        <v>255</v>
      </c>
      <c r="K104" s="27">
        <v>2</v>
      </c>
      <c r="L104" s="27">
        <v>0.8557857346810398</v>
      </c>
      <c r="M104" s="27">
        <v>0</v>
      </c>
      <c r="N104" s="29">
        <v>101.5</v>
      </c>
      <c r="O104" s="29">
        <v>2133561.9140276457</v>
      </c>
      <c r="P104" s="29">
        <v>21020.314423917687</v>
      </c>
      <c r="Q104" s="29">
        <v>2326416.1475673732</v>
      </c>
      <c r="R104" s="29">
        <v>22920.356133668698</v>
      </c>
      <c r="S104" s="29">
        <v>1312423.953178345</v>
      </c>
      <c r="T104" s="29">
        <v>12930.285252988619</v>
      </c>
      <c r="U104" s="29">
        <v>1172078.75</v>
      </c>
      <c r="V104" s="29">
        <v>11547.573891625616</v>
      </c>
      <c r="W104" s="29">
        <v>52142.92</v>
      </c>
      <c r="X104" s="29">
        <v>513.72334975369461</v>
      </c>
      <c r="Y104" s="29">
        <v>88202.283178344936</v>
      </c>
      <c r="Z104" s="29">
        <v>868.98801160930964</v>
      </c>
      <c r="AA104" s="29">
        <v>272772.92644122575</v>
      </c>
      <c r="AB104" s="29">
        <v>2687.4179944948346</v>
      </c>
      <c r="AC104" s="29">
        <v>741219.26794780255</v>
      </c>
      <c r="AD104" s="29">
        <v>7302.6528861852457</v>
      </c>
      <c r="AE104" s="29">
        <v>213946.43367025995</v>
      </c>
      <c r="AF104" s="29">
        <v>2107.8466371454183</v>
      </c>
      <c r="AG104" s="29">
        <v>508787.98221843503</v>
      </c>
      <c r="AH104" s="29">
        <v>5012.6894799845804</v>
      </c>
      <c r="AI104" s="29">
        <v>18484.852059107605</v>
      </c>
      <c r="AJ104" s="29">
        <v>182.11676905524732</v>
      </c>
      <c r="AK104" s="29">
        <v>-192854.2335397276</v>
      </c>
      <c r="AL104" s="29">
        <v>-1900.0417097510106</v>
      </c>
      <c r="AM104" s="29">
        <v>2017132.7440643017</v>
      </c>
      <c r="AN104" s="29">
        <v>19873.229005559624</v>
      </c>
      <c r="AO104" s="29">
        <v>2208804.7866322831</v>
      </c>
      <c r="AP104" s="29">
        <v>21761.623513618557</v>
      </c>
      <c r="AQ104" s="29">
        <v>-170754.07185517321</v>
      </c>
      <c r="AR104" s="29">
        <v>-1682.3061266519524</v>
      </c>
      <c r="AS104" s="29">
        <v>-191672.04256798187</v>
      </c>
      <c r="AT104" s="29">
        <v>-1888.3945080589344</v>
      </c>
      <c r="AU104" s="29">
        <v>-95511.199250535399</v>
      </c>
      <c r="AV104" s="29">
        <v>-940.99703695108747</v>
      </c>
      <c r="AW104" s="29">
        <v>-116429.16996334404</v>
      </c>
      <c r="AX104" s="29">
        <v>-1147.0854183580693</v>
      </c>
      <c r="AY104" s="29">
        <v>8.0000000000000009E-23</v>
      </c>
      <c r="AZ104" s="30" t="s">
        <v>52</v>
      </c>
      <c r="BA104" s="31"/>
      <c r="BB104" s="28" t="s">
        <v>54</v>
      </c>
      <c r="BC104" s="27">
        <v>0</v>
      </c>
      <c r="BD104" s="35">
        <v>45562.557824074072</v>
      </c>
    </row>
    <row r="105" spans="1:56" x14ac:dyDescent="0.2">
      <c r="A105" s="27">
        <v>72</v>
      </c>
      <c r="B105" s="27">
        <v>44</v>
      </c>
      <c r="C105" s="28" t="s">
        <v>120</v>
      </c>
      <c r="D105" s="28" t="s">
        <v>121</v>
      </c>
      <c r="E105" s="28" t="s">
        <v>52</v>
      </c>
      <c r="F105" s="28" t="s">
        <v>57</v>
      </c>
      <c r="G105" s="27">
        <v>0</v>
      </c>
      <c r="H105" s="28" t="s">
        <v>262</v>
      </c>
      <c r="I105" s="28" t="s">
        <v>256</v>
      </c>
      <c r="J105" s="28" t="s">
        <v>257</v>
      </c>
      <c r="K105" s="27">
        <v>3</v>
      </c>
      <c r="L105" s="27">
        <v>1</v>
      </c>
      <c r="M105" s="27">
        <v>0</v>
      </c>
      <c r="N105" s="29">
        <v>151.5</v>
      </c>
      <c r="O105" s="29">
        <v>3693936.49</v>
      </c>
      <c r="P105" s="29">
        <v>24382.419075907594</v>
      </c>
      <c r="Q105" s="29">
        <v>3813270.78</v>
      </c>
      <c r="R105" s="29">
        <v>25170.104158415841</v>
      </c>
      <c r="S105" s="29">
        <v>2622027.27</v>
      </c>
      <c r="T105" s="29">
        <v>17307.110693069306</v>
      </c>
      <c r="U105" s="29">
        <v>2323929.83</v>
      </c>
      <c r="V105" s="29">
        <v>15339.47082508251</v>
      </c>
      <c r="W105" s="29">
        <v>92885.92</v>
      </c>
      <c r="X105" s="29">
        <v>613.10838283828377</v>
      </c>
      <c r="Y105" s="29">
        <v>205211.51999999999</v>
      </c>
      <c r="Z105" s="29">
        <v>1354.5314851485145</v>
      </c>
      <c r="AA105" s="29">
        <v>426493.53</v>
      </c>
      <c r="AB105" s="29">
        <v>2815.1388118811878</v>
      </c>
      <c r="AC105" s="29">
        <v>764749.98</v>
      </c>
      <c r="AD105" s="29">
        <v>5047.854653465346</v>
      </c>
      <c r="AE105" s="29">
        <v>377357</v>
      </c>
      <c r="AF105" s="29">
        <v>2490.8052805280527</v>
      </c>
      <c r="AG105" s="29">
        <v>357760.58</v>
      </c>
      <c r="AH105" s="29">
        <v>2361.4559735973594</v>
      </c>
      <c r="AI105" s="29">
        <v>29632.400000000001</v>
      </c>
      <c r="AJ105" s="29">
        <v>195.59339933993397</v>
      </c>
      <c r="AK105" s="29">
        <v>-119334.29</v>
      </c>
      <c r="AL105" s="29">
        <v>-787.68508250825073</v>
      </c>
      <c r="AM105" s="29">
        <v>3720037.78</v>
      </c>
      <c r="AN105" s="29">
        <v>24554.704818481849</v>
      </c>
      <c r="AO105" s="29">
        <v>3355650.78</v>
      </c>
      <c r="AP105" s="29">
        <v>22149.510099009902</v>
      </c>
      <c r="AQ105" s="29">
        <v>306670</v>
      </c>
      <c r="AR105" s="29">
        <v>2024.2244224422441</v>
      </c>
      <c r="AS105" s="29">
        <v>364387</v>
      </c>
      <c r="AT105" s="29">
        <v>2405.1947194719469</v>
      </c>
      <c r="AU105" s="29">
        <v>-31615.71</v>
      </c>
      <c r="AV105" s="29">
        <v>-208.68455445544552</v>
      </c>
      <c r="AW105" s="29">
        <v>26101.29</v>
      </c>
      <c r="AX105" s="29">
        <v>172.28574257425743</v>
      </c>
      <c r="AY105" s="29">
        <v>0</v>
      </c>
      <c r="AZ105" s="30" t="s">
        <v>61</v>
      </c>
      <c r="BA105" s="31"/>
      <c r="BB105" s="28" t="s">
        <v>54</v>
      </c>
      <c r="BC105" s="27">
        <v>0</v>
      </c>
      <c r="BD105" s="35">
        <v>45562.557824074072</v>
      </c>
    </row>
    <row r="106" spans="1:56" x14ac:dyDescent="0.2">
      <c r="A106" s="27">
        <v>223</v>
      </c>
      <c r="B106" s="27">
        <v>106</v>
      </c>
      <c r="C106" s="28" t="s">
        <v>122</v>
      </c>
      <c r="D106" s="28" t="s">
        <v>123</v>
      </c>
      <c r="E106" s="28" t="s">
        <v>52</v>
      </c>
      <c r="F106" s="28" t="s">
        <v>60</v>
      </c>
      <c r="G106" s="27">
        <v>0</v>
      </c>
      <c r="H106" s="28" t="s">
        <v>262</v>
      </c>
      <c r="I106" s="28" t="s">
        <v>252</v>
      </c>
      <c r="J106" s="28" t="s">
        <v>253</v>
      </c>
      <c r="K106" s="27">
        <v>1</v>
      </c>
      <c r="L106" s="27">
        <v>0.2617447876738474</v>
      </c>
      <c r="M106" s="27">
        <v>0</v>
      </c>
      <c r="N106" s="29">
        <v>42.5</v>
      </c>
      <c r="O106" s="29">
        <v>561908.27897387138</v>
      </c>
      <c r="P106" s="29">
        <v>13221.371269973442</v>
      </c>
      <c r="Q106" s="29">
        <v>634865.56317161233</v>
      </c>
      <c r="R106" s="29">
        <v>14938.013251096758</v>
      </c>
      <c r="S106" s="29">
        <v>430724.32769873162</v>
      </c>
      <c r="T106" s="29">
        <v>10134.690063499567</v>
      </c>
      <c r="U106" s="29">
        <v>390149.84</v>
      </c>
      <c r="V106" s="29">
        <v>9179.9962352941166</v>
      </c>
      <c r="W106" s="29">
        <v>6100.94</v>
      </c>
      <c r="X106" s="29">
        <v>143.5515294117647</v>
      </c>
      <c r="Y106" s="29">
        <v>34473.547698731614</v>
      </c>
      <c r="Z106" s="29">
        <v>811.14229879368486</v>
      </c>
      <c r="AA106" s="29">
        <v>66638.262473301875</v>
      </c>
      <c r="AB106" s="29">
        <v>1567.9591170188673</v>
      </c>
      <c r="AC106" s="29">
        <v>137502.97299957878</v>
      </c>
      <c r="AD106" s="29">
        <v>3235.3640705783237</v>
      </c>
      <c r="AE106" s="29">
        <v>27607.397990057343</v>
      </c>
      <c r="AF106" s="29">
        <v>649.58583506017271</v>
      </c>
      <c r="AG106" s="29">
        <v>104521.81055894413</v>
      </c>
      <c r="AH106" s="29">
        <v>2459.3367190339791</v>
      </c>
      <c r="AI106" s="29">
        <v>5373.7644505773069</v>
      </c>
      <c r="AJ106" s="29">
        <v>126.44151648417194</v>
      </c>
      <c r="AK106" s="29">
        <v>-72957.284197740883</v>
      </c>
      <c r="AL106" s="29">
        <v>-1716.6419811233147</v>
      </c>
      <c r="AM106" s="29">
        <v>578159.94478689576</v>
      </c>
      <c r="AN106" s="29">
        <v>13603.76340675049</v>
      </c>
      <c r="AO106" s="29">
        <v>578159.94478689576</v>
      </c>
      <c r="AP106" s="29">
        <v>13603.76340675049</v>
      </c>
      <c r="AQ106" s="29">
        <v>0</v>
      </c>
      <c r="AR106" s="29">
        <v>0</v>
      </c>
      <c r="AS106" s="29">
        <v>0</v>
      </c>
      <c r="AT106" s="29">
        <v>0</v>
      </c>
      <c r="AU106" s="29">
        <v>16251.665813024389</v>
      </c>
      <c r="AV106" s="29">
        <v>382.39213677704447</v>
      </c>
      <c r="AW106" s="29">
        <v>16251.66581302439</v>
      </c>
      <c r="AX106" s="29">
        <v>382.39213677704447</v>
      </c>
      <c r="AY106" s="29">
        <v>-3.5999999999999998E-23</v>
      </c>
      <c r="AZ106" s="30" t="s">
        <v>52</v>
      </c>
      <c r="BA106" s="31"/>
      <c r="BB106" s="28" t="s">
        <v>54</v>
      </c>
      <c r="BC106" s="27">
        <v>0</v>
      </c>
      <c r="BD106" s="35">
        <v>45562.557824074072</v>
      </c>
    </row>
    <row r="107" spans="1:56" x14ac:dyDescent="0.2">
      <c r="A107" s="27">
        <v>223</v>
      </c>
      <c r="B107" s="27">
        <v>106</v>
      </c>
      <c r="C107" s="28" t="s">
        <v>122</v>
      </c>
      <c r="D107" s="28" t="s">
        <v>123</v>
      </c>
      <c r="E107" s="28" t="s">
        <v>52</v>
      </c>
      <c r="F107" s="28" t="s">
        <v>60</v>
      </c>
      <c r="G107" s="27">
        <v>0</v>
      </c>
      <c r="H107" s="28" t="s">
        <v>262</v>
      </c>
      <c r="I107" s="28" t="s">
        <v>254</v>
      </c>
      <c r="J107" s="28" t="s">
        <v>255</v>
      </c>
      <c r="K107" s="27">
        <v>2</v>
      </c>
      <c r="L107" s="27">
        <v>0.73825521232615265</v>
      </c>
      <c r="M107" s="27">
        <v>0</v>
      </c>
      <c r="N107" s="29">
        <v>91.5</v>
      </c>
      <c r="O107" s="29">
        <v>1584870.9710261286</v>
      </c>
      <c r="P107" s="29">
        <v>17320.994218864795</v>
      </c>
      <c r="Q107" s="29">
        <v>1790648.1168283876</v>
      </c>
      <c r="R107" s="29">
        <v>19569.92477408074</v>
      </c>
      <c r="S107" s="29">
        <v>1202484.2623012685</v>
      </c>
      <c r="T107" s="29">
        <v>13141.904506024792</v>
      </c>
      <c r="U107" s="29">
        <v>1051598.3500000001</v>
      </c>
      <c r="V107" s="29">
        <v>11492.878142076503</v>
      </c>
      <c r="W107" s="29">
        <v>43732.9</v>
      </c>
      <c r="X107" s="29">
        <v>477.95519125683057</v>
      </c>
      <c r="Y107" s="29">
        <v>107153.01230126839</v>
      </c>
      <c r="Z107" s="29">
        <v>1171.0711726914578</v>
      </c>
      <c r="AA107" s="29">
        <v>200334.59752669814</v>
      </c>
      <c r="AB107" s="29">
        <v>2189.449153297247</v>
      </c>
      <c r="AC107" s="29">
        <v>387829.25700042123</v>
      </c>
      <c r="AD107" s="29">
        <v>4238.5711147587017</v>
      </c>
      <c r="AE107" s="29">
        <v>77867.092009942658</v>
      </c>
      <c r="AF107" s="29">
        <v>851.006470054018</v>
      </c>
      <c r="AG107" s="29">
        <v>294805.37944105593</v>
      </c>
      <c r="AH107" s="29">
        <v>3221.9167152027962</v>
      </c>
      <c r="AI107" s="29">
        <v>15156.785549422693</v>
      </c>
      <c r="AJ107" s="29">
        <v>165.64792950188735</v>
      </c>
      <c r="AK107" s="29">
        <v>-205777.14580225915</v>
      </c>
      <c r="AL107" s="29">
        <v>-2248.9305552159462</v>
      </c>
      <c r="AM107" s="29">
        <v>1630709.0452131042</v>
      </c>
      <c r="AN107" s="29">
        <v>17821.95677828529</v>
      </c>
      <c r="AO107" s="29">
        <v>1630709.0452131042</v>
      </c>
      <c r="AP107" s="29">
        <v>17821.95677828529</v>
      </c>
      <c r="AQ107" s="29">
        <v>0</v>
      </c>
      <c r="AR107" s="29">
        <v>0</v>
      </c>
      <c r="AS107" s="29">
        <v>0</v>
      </c>
      <c r="AT107" s="29">
        <v>0</v>
      </c>
      <c r="AU107" s="29">
        <v>45838.074186975609</v>
      </c>
      <c r="AV107" s="29">
        <v>500.96255942049845</v>
      </c>
      <c r="AW107" s="29">
        <v>45838.074186975609</v>
      </c>
      <c r="AX107" s="29">
        <v>500.96255942049845</v>
      </c>
      <c r="AY107" s="29">
        <v>1.1600000000000001E-22</v>
      </c>
      <c r="AZ107" s="30" t="s">
        <v>52</v>
      </c>
      <c r="BA107" s="31"/>
      <c r="BB107" s="28" t="s">
        <v>54</v>
      </c>
      <c r="BC107" s="27">
        <v>0</v>
      </c>
      <c r="BD107" s="35">
        <v>45562.557824074072</v>
      </c>
    </row>
    <row r="108" spans="1:56" x14ac:dyDescent="0.2">
      <c r="A108" s="27">
        <v>228</v>
      </c>
      <c r="B108" s="27">
        <v>228</v>
      </c>
      <c r="C108" s="28" t="s">
        <v>124</v>
      </c>
      <c r="D108" s="28" t="s">
        <v>125</v>
      </c>
      <c r="E108" s="28" t="s">
        <v>52</v>
      </c>
      <c r="F108" s="28" t="s">
        <v>60</v>
      </c>
      <c r="G108" s="27">
        <v>0</v>
      </c>
      <c r="H108" s="28" t="s">
        <v>262</v>
      </c>
      <c r="I108" s="28" t="s">
        <v>252</v>
      </c>
      <c r="J108" s="28" t="s">
        <v>253</v>
      </c>
      <c r="K108" s="27">
        <v>1</v>
      </c>
      <c r="L108" s="27">
        <v>0.19328763597338669</v>
      </c>
      <c r="M108" s="27">
        <v>0</v>
      </c>
      <c r="N108" s="29">
        <v>41</v>
      </c>
      <c r="O108" s="29">
        <v>550307.71687051596</v>
      </c>
      <c r="P108" s="29">
        <v>13422.139435866242</v>
      </c>
      <c r="Q108" s="29">
        <v>602932.62420904753</v>
      </c>
      <c r="R108" s="29">
        <v>14705.67376119628</v>
      </c>
      <c r="S108" s="29">
        <v>418251.52226565871</v>
      </c>
      <c r="T108" s="29">
        <v>10201.256640625821</v>
      </c>
      <c r="U108" s="29">
        <v>360378.38291919744</v>
      </c>
      <c r="V108" s="29">
        <v>8789.7166565657899</v>
      </c>
      <c r="W108" s="29">
        <v>9043.25</v>
      </c>
      <c r="X108" s="29">
        <v>220.5670731707317</v>
      </c>
      <c r="Y108" s="29">
        <v>48829.889346461263</v>
      </c>
      <c r="Z108" s="29">
        <v>1190.9729108892991</v>
      </c>
      <c r="AA108" s="29">
        <v>54731.06026528652</v>
      </c>
      <c r="AB108" s="29">
        <v>1334.9039089094272</v>
      </c>
      <c r="AC108" s="29">
        <v>129950.04167810228</v>
      </c>
      <c r="AD108" s="29">
        <v>3169.5132116610312</v>
      </c>
      <c r="AE108" s="29">
        <v>27870.144231002625</v>
      </c>
      <c r="AF108" s="29">
        <v>679.75961539030789</v>
      </c>
      <c r="AG108" s="29">
        <v>94380.477755735774</v>
      </c>
      <c r="AH108" s="29">
        <v>2301.962872091116</v>
      </c>
      <c r="AI108" s="29">
        <v>7699.4196913638834</v>
      </c>
      <c r="AJ108" s="29">
        <v>187.79072417960694</v>
      </c>
      <c r="AK108" s="29">
        <v>-52624.907338531593</v>
      </c>
      <c r="AL108" s="29">
        <v>-1283.5343253300389</v>
      </c>
      <c r="AM108" s="29">
        <v>582030.04889469373</v>
      </c>
      <c r="AN108" s="29">
        <v>14195.854851090087</v>
      </c>
      <c r="AO108" s="29">
        <v>550089.07376245561</v>
      </c>
      <c r="AP108" s="29">
        <v>13416.806677133061</v>
      </c>
      <c r="AQ108" s="29">
        <v>39886.063408924179</v>
      </c>
      <c r="AR108" s="29">
        <v>972.83081485180912</v>
      </c>
      <c r="AS108" s="29">
        <v>31940.975132238123</v>
      </c>
      <c r="AT108" s="29">
        <v>779.0481739570273</v>
      </c>
      <c r="AU108" s="29">
        <v>39667.420300863807</v>
      </c>
      <c r="AV108" s="29">
        <v>967.49805611862928</v>
      </c>
      <c r="AW108" s="29">
        <v>31722.332024177747</v>
      </c>
      <c r="AX108" s="29">
        <v>773.71541522384746</v>
      </c>
      <c r="AY108" s="29">
        <v>-6.3000000000000002E-23</v>
      </c>
      <c r="AZ108" s="30" t="s">
        <v>52</v>
      </c>
      <c r="BA108" s="31"/>
      <c r="BB108" s="28" t="s">
        <v>54</v>
      </c>
      <c r="BC108" s="27">
        <v>0</v>
      </c>
      <c r="BD108" s="35">
        <v>45562.557824074072</v>
      </c>
    </row>
    <row r="109" spans="1:56" x14ac:dyDescent="0.2">
      <c r="A109" s="27">
        <v>228</v>
      </c>
      <c r="B109" s="27">
        <v>228</v>
      </c>
      <c r="C109" s="28" t="s">
        <v>124</v>
      </c>
      <c r="D109" s="28" t="s">
        <v>125</v>
      </c>
      <c r="E109" s="28" t="s">
        <v>52</v>
      </c>
      <c r="F109" s="28" t="s">
        <v>60</v>
      </c>
      <c r="G109" s="27">
        <v>0</v>
      </c>
      <c r="H109" s="28" t="s">
        <v>262</v>
      </c>
      <c r="I109" s="28" t="s">
        <v>254</v>
      </c>
      <c r="J109" s="28" t="s">
        <v>255</v>
      </c>
      <c r="K109" s="27">
        <v>2</v>
      </c>
      <c r="L109" s="27">
        <v>0.80671236402661339</v>
      </c>
      <c r="M109" s="27">
        <v>0</v>
      </c>
      <c r="N109" s="29">
        <v>120.5</v>
      </c>
      <c r="O109" s="29">
        <v>2296784.4631294841</v>
      </c>
      <c r="P109" s="29">
        <v>19060.45197617829</v>
      </c>
      <c r="Q109" s="29">
        <v>2516421.7057909523</v>
      </c>
      <c r="R109" s="29">
        <v>20883.16768291247</v>
      </c>
      <c r="S109" s="29">
        <v>1730616.8877343414</v>
      </c>
      <c r="T109" s="29">
        <v>14361.965873314037</v>
      </c>
      <c r="U109" s="29">
        <v>1433075.9670808024</v>
      </c>
      <c r="V109" s="29">
        <v>11892.746614778445</v>
      </c>
      <c r="W109" s="29">
        <v>51045.91</v>
      </c>
      <c r="X109" s="29">
        <v>423.61751037344396</v>
      </c>
      <c r="Y109" s="29">
        <v>246495.01065353877</v>
      </c>
      <c r="Z109" s="29">
        <v>2045.601748162147</v>
      </c>
      <c r="AA109" s="29">
        <v>243440.55973471349</v>
      </c>
      <c r="AB109" s="29">
        <v>2020.2536077569582</v>
      </c>
      <c r="AC109" s="29">
        <v>542364.25832189771</v>
      </c>
      <c r="AD109" s="29">
        <v>4500.9482018414756</v>
      </c>
      <c r="AE109" s="29">
        <v>116319.8557689974</v>
      </c>
      <c r="AF109" s="29">
        <v>965.31000638172088</v>
      </c>
      <c r="AG109" s="29">
        <v>393909.8222442643</v>
      </c>
      <c r="AH109" s="29">
        <v>3268.9611804503252</v>
      </c>
      <c r="AI109" s="29">
        <v>32134.580308636116</v>
      </c>
      <c r="AJ109" s="29">
        <v>266.67701500942832</v>
      </c>
      <c r="AK109" s="29">
        <v>-219637.24266146842</v>
      </c>
      <c r="AL109" s="29">
        <v>-1822.7157067341775</v>
      </c>
      <c r="AM109" s="29">
        <v>2429181.9511053064</v>
      </c>
      <c r="AN109" s="29">
        <v>20159.186316226609</v>
      </c>
      <c r="AO109" s="29">
        <v>2295871.9262375445</v>
      </c>
      <c r="AP109" s="29">
        <v>19052.879055913232</v>
      </c>
      <c r="AQ109" s="29">
        <v>166469.93659107585</v>
      </c>
      <c r="AR109" s="29">
        <v>1381.4932497184714</v>
      </c>
      <c r="AS109" s="29">
        <v>133310.02486776188</v>
      </c>
      <c r="AT109" s="29">
        <v>1106.3072603133767</v>
      </c>
      <c r="AU109" s="29">
        <v>165557.39969913621</v>
      </c>
      <c r="AV109" s="29">
        <v>1373.9203294534123</v>
      </c>
      <c r="AW109" s="29">
        <v>132397.48797582227</v>
      </c>
      <c r="AX109" s="29">
        <v>1098.7343400483173</v>
      </c>
      <c r="AY109" s="29">
        <v>3E-23</v>
      </c>
      <c r="AZ109" s="30" t="s">
        <v>52</v>
      </c>
      <c r="BA109" s="31"/>
      <c r="BB109" s="28" t="s">
        <v>54</v>
      </c>
      <c r="BC109" s="27">
        <v>0</v>
      </c>
      <c r="BD109" s="35">
        <v>45562.557824074072</v>
      </c>
    </row>
    <row r="110" spans="1:56" x14ac:dyDescent="0.2">
      <c r="A110" s="27">
        <v>78</v>
      </c>
      <c r="B110" s="27">
        <v>48</v>
      </c>
      <c r="C110" s="28" t="s">
        <v>126</v>
      </c>
      <c r="D110" s="28" t="s">
        <v>127</v>
      </c>
      <c r="E110" s="28" t="s">
        <v>52</v>
      </c>
      <c r="F110" s="28" t="s">
        <v>53</v>
      </c>
      <c r="G110" s="27">
        <v>0</v>
      </c>
      <c r="H110" s="28" t="s">
        <v>262</v>
      </c>
      <c r="I110" s="28" t="s">
        <v>252</v>
      </c>
      <c r="J110" s="28" t="s">
        <v>253</v>
      </c>
      <c r="K110" s="27">
        <v>1</v>
      </c>
      <c r="L110" s="27">
        <v>0.1847637251736452</v>
      </c>
      <c r="M110" s="27">
        <v>0</v>
      </c>
      <c r="N110" s="29">
        <v>49</v>
      </c>
      <c r="O110" s="29">
        <v>871599.45100923092</v>
      </c>
      <c r="P110" s="29">
        <v>17787.743898147572</v>
      </c>
      <c r="Q110" s="29">
        <v>954770.21000420721</v>
      </c>
      <c r="R110" s="29">
        <v>19485.106326616475</v>
      </c>
      <c r="S110" s="29">
        <v>628676.44709846389</v>
      </c>
      <c r="T110" s="29">
        <v>12830.131573438037</v>
      </c>
      <c r="U110" s="29">
        <v>589811.90620476822</v>
      </c>
      <c r="V110" s="29">
        <v>12036.97767764833</v>
      </c>
      <c r="W110" s="29">
        <v>8823.6</v>
      </c>
      <c r="X110" s="29">
        <v>180.0734693877551</v>
      </c>
      <c r="Y110" s="29">
        <v>30040.940893695704</v>
      </c>
      <c r="Z110" s="29">
        <v>613.0804264019531</v>
      </c>
      <c r="AA110" s="29">
        <v>103406.61799079693</v>
      </c>
      <c r="AB110" s="29">
        <v>2110.3391426693247</v>
      </c>
      <c r="AC110" s="29">
        <v>222687.14491494652</v>
      </c>
      <c r="AD110" s="29">
        <v>4544.6356105091118</v>
      </c>
      <c r="AE110" s="29">
        <v>94243.855980005043</v>
      </c>
      <c r="AF110" s="29">
        <v>1923.3439995919396</v>
      </c>
      <c r="AG110" s="29">
        <v>119012.99459300991</v>
      </c>
      <c r="AH110" s="29">
        <v>2428.8366243471405</v>
      </c>
      <c r="AI110" s="29">
        <v>9430.2943419315579</v>
      </c>
      <c r="AJ110" s="29">
        <v>192.45498657003176</v>
      </c>
      <c r="AK110" s="29">
        <v>-83170.758994976291</v>
      </c>
      <c r="AL110" s="29">
        <v>-1697.3624284689038</v>
      </c>
      <c r="AM110" s="29">
        <v>942764.97448276565</v>
      </c>
      <c r="AN110" s="29">
        <v>19240.101520056443</v>
      </c>
      <c r="AO110" s="29">
        <v>1163386.9043832112</v>
      </c>
      <c r="AP110" s="29">
        <v>23742.589885371661</v>
      </c>
      <c r="AQ110" s="29">
        <v>-220621.92990044557</v>
      </c>
      <c r="AR110" s="29">
        <v>-4502.4883653152147</v>
      </c>
      <c r="AS110" s="29">
        <v>-220621.92990044557</v>
      </c>
      <c r="AT110" s="29">
        <v>-4502.4883653152147</v>
      </c>
      <c r="AU110" s="29">
        <v>71165.523473534748</v>
      </c>
      <c r="AV110" s="29">
        <v>1452.357621908872</v>
      </c>
      <c r="AW110" s="29">
        <v>71165.523473534733</v>
      </c>
      <c r="AX110" s="29">
        <v>1452.357621908872</v>
      </c>
      <c r="AY110" s="29">
        <v>4.1000000000000003E-23</v>
      </c>
      <c r="AZ110" s="30" t="s">
        <v>52</v>
      </c>
      <c r="BA110" s="31"/>
      <c r="BB110" s="28" t="s">
        <v>54</v>
      </c>
      <c r="BC110" s="27">
        <v>1</v>
      </c>
      <c r="BD110" s="35">
        <v>45562.557824074072</v>
      </c>
    </row>
    <row r="111" spans="1:56" x14ac:dyDescent="0.2">
      <c r="A111" s="27">
        <v>78</v>
      </c>
      <c r="B111" s="27">
        <v>48</v>
      </c>
      <c r="C111" s="28" t="s">
        <v>126</v>
      </c>
      <c r="D111" s="28" t="s">
        <v>127</v>
      </c>
      <c r="E111" s="28" t="s">
        <v>52</v>
      </c>
      <c r="F111" s="28" t="s">
        <v>53</v>
      </c>
      <c r="G111" s="27">
        <v>0</v>
      </c>
      <c r="H111" s="28" t="s">
        <v>262</v>
      </c>
      <c r="I111" s="28" t="s">
        <v>254</v>
      </c>
      <c r="J111" s="28" t="s">
        <v>255</v>
      </c>
      <c r="K111" s="27">
        <v>2</v>
      </c>
      <c r="L111" s="27">
        <v>0.4581874374867313</v>
      </c>
      <c r="M111" s="27">
        <v>0</v>
      </c>
      <c r="N111" s="29">
        <v>108.5</v>
      </c>
      <c r="O111" s="29">
        <v>2161441.1519222045</v>
      </c>
      <c r="P111" s="29">
        <v>19921.116607577926</v>
      </c>
      <c r="Q111" s="29">
        <v>2367692.6599058206</v>
      </c>
      <c r="R111" s="29">
        <v>21822.052165030604</v>
      </c>
      <c r="S111" s="29">
        <v>1548170.0765194315</v>
      </c>
      <c r="T111" s="29">
        <v>14268.848631515497</v>
      </c>
      <c r="U111" s="29">
        <v>1351647.4975714118</v>
      </c>
      <c r="V111" s="29">
        <v>12457.580622777987</v>
      </c>
      <c r="W111" s="29">
        <v>43159.73</v>
      </c>
      <c r="X111" s="29">
        <v>397.78552995391703</v>
      </c>
      <c r="Y111" s="29">
        <v>153362.84894801979</v>
      </c>
      <c r="Z111" s="29">
        <v>1413.4824787835923</v>
      </c>
      <c r="AA111" s="29">
        <v>267290.52488073142</v>
      </c>
      <c r="AB111" s="29">
        <v>2463.5071417578929</v>
      </c>
      <c r="AC111" s="29">
        <v>552232.05850565783</v>
      </c>
      <c r="AD111" s="29">
        <v>5089.6963917572148</v>
      </c>
      <c r="AE111" s="29">
        <v>233711.19428212571</v>
      </c>
      <c r="AF111" s="29">
        <v>2154.0202237983931</v>
      </c>
      <c r="AG111" s="29">
        <v>295135.0919610688</v>
      </c>
      <c r="AH111" s="29">
        <v>2720.1390964153802</v>
      </c>
      <c r="AI111" s="29">
        <v>23385.772262463397</v>
      </c>
      <c r="AJ111" s="29">
        <v>215.53707154344141</v>
      </c>
      <c r="AK111" s="29">
        <v>-206251.50798361594</v>
      </c>
      <c r="AL111" s="29">
        <v>-1900.9355574526808</v>
      </c>
      <c r="AM111" s="29">
        <v>2337921.404239567</v>
      </c>
      <c r="AN111" s="29">
        <v>21547.662711885412</v>
      </c>
      <c r="AO111" s="29">
        <v>2885032.0268439734</v>
      </c>
      <c r="AP111" s="29">
        <v>26590.156929437544</v>
      </c>
      <c r="AQ111" s="29">
        <v>-547110.62260440621</v>
      </c>
      <c r="AR111" s="29">
        <v>-5042.4942175521301</v>
      </c>
      <c r="AS111" s="29">
        <v>-547110.62260440621</v>
      </c>
      <c r="AT111" s="29">
        <v>-5042.4942175521301</v>
      </c>
      <c r="AU111" s="29">
        <v>176480.25231736244</v>
      </c>
      <c r="AV111" s="29">
        <v>1626.5461043074877</v>
      </c>
      <c r="AW111" s="29">
        <v>176480.25231736241</v>
      </c>
      <c r="AX111" s="29">
        <v>1626.5461043074877</v>
      </c>
      <c r="AY111" s="29">
        <v>1.9000000000000001E-22</v>
      </c>
      <c r="AZ111" s="30" t="s">
        <v>52</v>
      </c>
      <c r="BA111" s="31"/>
      <c r="BB111" s="28" t="s">
        <v>54</v>
      </c>
      <c r="BC111" s="27">
        <v>1</v>
      </c>
      <c r="BD111" s="35">
        <v>45562.557824074072</v>
      </c>
    </row>
    <row r="112" spans="1:56" x14ac:dyDescent="0.2">
      <c r="A112" s="27">
        <v>78</v>
      </c>
      <c r="B112" s="27">
        <v>48</v>
      </c>
      <c r="C112" s="28" t="s">
        <v>126</v>
      </c>
      <c r="D112" s="28" t="s">
        <v>127</v>
      </c>
      <c r="E112" s="28" t="s">
        <v>52</v>
      </c>
      <c r="F112" s="28" t="s">
        <v>53</v>
      </c>
      <c r="G112" s="27">
        <v>0</v>
      </c>
      <c r="H112" s="28" t="s">
        <v>262</v>
      </c>
      <c r="I112" s="28" t="s">
        <v>256</v>
      </c>
      <c r="J112" s="28" t="s">
        <v>257</v>
      </c>
      <c r="K112" s="27">
        <v>3</v>
      </c>
      <c r="L112" s="27">
        <v>0.3570488373396235</v>
      </c>
      <c r="M112" s="27">
        <v>0</v>
      </c>
      <c r="N112" s="29">
        <v>58.5</v>
      </c>
      <c r="O112" s="29">
        <v>1684332.6270685643</v>
      </c>
      <c r="P112" s="29">
        <v>28792.010719120761</v>
      </c>
      <c r="Q112" s="29">
        <v>1845056.9400899722</v>
      </c>
      <c r="R112" s="29">
        <v>31539.434873332859</v>
      </c>
      <c r="S112" s="29">
        <v>1193482.8063821048</v>
      </c>
      <c r="T112" s="29">
        <v>20401.415493711196</v>
      </c>
      <c r="U112" s="29">
        <v>1009776.2962238202</v>
      </c>
      <c r="V112" s="29">
        <v>17261.133268783251</v>
      </c>
      <c r="W112" s="29">
        <v>46535.85</v>
      </c>
      <c r="X112" s="29">
        <v>795.48461538461527</v>
      </c>
      <c r="Y112" s="29">
        <v>137170.66015828453</v>
      </c>
      <c r="Z112" s="29">
        <v>2344.7976095433246</v>
      </c>
      <c r="AA112" s="29">
        <v>221239.73712847166</v>
      </c>
      <c r="AB112" s="29">
        <v>3781.8758483499428</v>
      </c>
      <c r="AC112" s="29">
        <v>430334.39657939569</v>
      </c>
      <c r="AD112" s="29">
        <v>7356.1435312717203</v>
      </c>
      <c r="AE112" s="29">
        <v>182122.64973786927</v>
      </c>
      <c r="AF112" s="29">
        <v>3113.2076878268253</v>
      </c>
      <c r="AG112" s="29">
        <v>229988.06344592135</v>
      </c>
      <c r="AH112" s="29">
        <v>3931.4198879644669</v>
      </c>
      <c r="AI112" s="29">
        <v>18223.68339560505</v>
      </c>
      <c r="AJ112" s="29">
        <v>311.51595548042815</v>
      </c>
      <c r="AK112" s="29">
        <v>-160724.31302140781</v>
      </c>
      <c r="AL112" s="29">
        <v>-2747.4241542120994</v>
      </c>
      <c r="AM112" s="29">
        <v>1821857.2812776673</v>
      </c>
      <c r="AN112" s="29">
        <v>31142.859509019952</v>
      </c>
      <c r="AO112" s="29">
        <v>2248200.7287728153</v>
      </c>
      <c r="AP112" s="29">
        <v>38430.781688424198</v>
      </c>
      <c r="AQ112" s="29">
        <v>-426343.44749514834</v>
      </c>
      <c r="AR112" s="29">
        <v>-7287.9221794042433</v>
      </c>
      <c r="AS112" s="29">
        <v>-426343.44749514834</v>
      </c>
      <c r="AT112" s="29">
        <v>-7287.9221794042433</v>
      </c>
      <c r="AU112" s="29">
        <v>137524.65420910285</v>
      </c>
      <c r="AV112" s="29">
        <v>2350.8487898991939</v>
      </c>
      <c r="AW112" s="29">
        <v>137524.65420910285</v>
      </c>
      <c r="AX112" s="29">
        <v>2350.8487898991939</v>
      </c>
      <c r="AY112" s="29">
        <v>-2.3000000000000003E-22</v>
      </c>
      <c r="AZ112" s="30" t="s">
        <v>52</v>
      </c>
      <c r="BA112" s="31"/>
      <c r="BB112" s="28" t="s">
        <v>54</v>
      </c>
      <c r="BC112" s="27">
        <v>1</v>
      </c>
      <c r="BD112" s="35">
        <v>45562.557824074072</v>
      </c>
    </row>
    <row r="113" spans="1:56" x14ac:dyDescent="0.2">
      <c r="A113" s="27">
        <v>79</v>
      </c>
      <c r="B113" s="27">
        <v>49</v>
      </c>
      <c r="C113" s="28" t="s">
        <v>128</v>
      </c>
      <c r="D113" s="28" t="s">
        <v>129</v>
      </c>
      <c r="E113" s="28" t="s">
        <v>52</v>
      </c>
      <c r="F113" s="28" t="s">
        <v>60</v>
      </c>
      <c r="G113" s="27">
        <v>0</v>
      </c>
      <c r="H113" s="28" t="s">
        <v>262</v>
      </c>
      <c r="I113" s="28" t="s">
        <v>252</v>
      </c>
      <c r="J113" s="28" t="s">
        <v>253</v>
      </c>
      <c r="K113" s="27">
        <v>1</v>
      </c>
      <c r="L113" s="27">
        <v>0.25193071873209238</v>
      </c>
      <c r="M113" s="27">
        <v>0</v>
      </c>
      <c r="N113" s="29">
        <v>22.5</v>
      </c>
      <c r="O113" s="29">
        <v>332340.7537502445</v>
      </c>
      <c r="P113" s="29">
        <v>14770.700166677532</v>
      </c>
      <c r="Q113" s="29">
        <v>359883.25592713361</v>
      </c>
      <c r="R113" s="29">
        <v>15994.811374539271</v>
      </c>
      <c r="S113" s="29">
        <v>252526.21492988095</v>
      </c>
      <c r="T113" s="29">
        <v>11223.387330216932</v>
      </c>
      <c r="U113" s="29">
        <v>227935.40235751373</v>
      </c>
      <c r="V113" s="29">
        <v>10130.462327000607</v>
      </c>
      <c r="W113" s="29">
        <v>5203.3999999999996</v>
      </c>
      <c r="X113" s="29">
        <v>231.26222222222219</v>
      </c>
      <c r="Y113" s="29">
        <v>19387.412572367259</v>
      </c>
      <c r="Z113" s="29">
        <v>861.66278099410033</v>
      </c>
      <c r="AA113" s="29">
        <v>42158.726376653904</v>
      </c>
      <c r="AB113" s="29">
        <v>1873.7211722957293</v>
      </c>
      <c r="AC113" s="29">
        <v>65198.314620598714</v>
      </c>
      <c r="AD113" s="29">
        <v>2897.7028720266094</v>
      </c>
      <c r="AE113" s="29">
        <v>40067.565368589429</v>
      </c>
      <c r="AF113" s="29">
        <v>1780.780683048419</v>
      </c>
      <c r="AG113" s="29">
        <v>24093.369092871777</v>
      </c>
      <c r="AH113" s="29">
        <v>1070.8164041276345</v>
      </c>
      <c r="AI113" s="29">
        <v>1037.3801591375111</v>
      </c>
      <c r="AJ113" s="29">
        <v>46.105784850556056</v>
      </c>
      <c r="AK113" s="29">
        <v>-27542.502176889106</v>
      </c>
      <c r="AL113" s="29">
        <v>-1224.111207861738</v>
      </c>
      <c r="AM113" s="29">
        <v>360661.19531281362</v>
      </c>
      <c r="AN113" s="29">
        <v>16029.386458347271</v>
      </c>
      <c r="AO113" s="29">
        <v>248527.3362665968</v>
      </c>
      <c r="AP113" s="29">
        <v>11045.659389626522</v>
      </c>
      <c r="AQ113" s="29">
        <v>84528.802471866555</v>
      </c>
      <c r="AR113" s="29">
        <v>3756.8356654162908</v>
      </c>
      <c r="AS113" s="29">
        <v>112133.85904621684</v>
      </c>
      <c r="AT113" s="29">
        <v>4983.7270687207474</v>
      </c>
      <c r="AU113" s="29">
        <v>715.38498821883661</v>
      </c>
      <c r="AV113" s="29">
        <v>31.794888365281633</v>
      </c>
      <c r="AW113" s="29">
        <v>28320.441562569125</v>
      </c>
      <c r="AX113" s="29">
        <v>1258.6862916697387</v>
      </c>
      <c r="AY113" s="29">
        <v>-1.8220000000000001E-23</v>
      </c>
      <c r="AZ113" s="30" t="s">
        <v>61</v>
      </c>
      <c r="BA113" s="31"/>
      <c r="BB113" s="28" t="s">
        <v>54</v>
      </c>
      <c r="BC113" s="27">
        <v>0</v>
      </c>
      <c r="BD113" s="35">
        <v>45562.557824074072</v>
      </c>
    </row>
    <row r="114" spans="1:56" x14ac:dyDescent="0.2">
      <c r="A114" s="27">
        <v>79</v>
      </c>
      <c r="B114" s="27">
        <v>49</v>
      </c>
      <c r="C114" s="28" t="s">
        <v>128</v>
      </c>
      <c r="D114" s="28" t="s">
        <v>129</v>
      </c>
      <c r="E114" s="28" t="s">
        <v>52</v>
      </c>
      <c r="F114" s="28" t="s">
        <v>60</v>
      </c>
      <c r="G114" s="27">
        <v>0</v>
      </c>
      <c r="H114" s="28" t="s">
        <v>262</v>
      </c>
      <c r="I114" s="28" t="s">
        <v>254</v>
      </c>
      <c r="J114" s="28" t="s">
        <v>255</v>
      </c>
      <c r="K114" s="27">
        <v>2</v>
      </c>
      <c r="L114" s="27">
        <v>0.74806928126790773</v>
      </c>
      <c r="M114" s="27">
        <v>0</v>
      </c>
      <c r="N114" s="29">
        <v>59.5</v>
      </c>
      <c r="O114" s="29">
        <v>986834.43624975556</v>
      </c>
      <c r="P114" s="29">
        <v>16585.452710079924</v>
      </c>
      <c r="Q114" s="29">
        <v>1068617.6340728665</v>
      </c>
      <c r="R114" s="29">
        <v>17959.960236518764</v>
      </c>
      <c r="S114" s="29">
        <v>743635.16507011908</v>
      </c>
      <c r="T114" s="29">
        <v>12498.07000117847</v>
      </c>
      <c r="U114" s="29">
        <v>630467.94764248631</v>
      </c>
      <c r="V114" s="29">
        <v>10596.099960377922</v>
      </c>
      <c r="W114" s="29">
        <v>35013.61</v>
      </c>
      <c r="X114" s="29">
        <v>588.46403361344528</v>
      </c>
      <c r="Y114" s="29">
        <v>78153.607427632742</v>
      </c>
      <c r="Z114" s="29">
        <v>1313.5060071871048</v>
      </c>
      <c r="AA114" s="29">
        <v>131386.1636233461</v>
      </c>
      <c r="AB114" s="29">
        <v>2208.1708171990936</v>
      </c>
      <c r="AC114" s="29">
        <v>193596.30537940131</v>
      </c>
      <c r="AD114" s="29">
        <v>3253.7194181411978</v>
      </c>
      <c r="AE114" s="29">
        <v>118974.43463141058</v>
      </c>
      <c r="AF114" s="29">
        <v>1999.5703299396735</v>
      </c>
      <c r="AG114" s="29">
        <v>71541.530907128224</v>
      </c>
      <c r="AH114" s="29">
        <v>1202.3786707080374</v>
      </c>
      <c r="AI114" s="29">
        <v>3080.3398408624885</v>
      </c>
      <c r="AJ114" s="29">
        <v>51.770417493487209</v>
      </c>
      <c r="AK114" s="29">
        <v>-81783.19782311091</v>
      </c>
      <c r="AL114" s="29">
        <v>-1374.5075264388386</v>
      </c>
      <c r="AM114" s="29">
        <v>1070927.6046871864</v>
      </c>
      <c r="AN114" s="29">
        <v>17998.783272053555</v>
      </c>
      <c r="AO114" s="29">
        <v>737963.46373340324</v>
      </c>
      <c r="AP114" s="29">
        <v>12402.747289637029</v>
      </c>
      <c r="AQ114" s="29">
        <v>250995.19752813349</v>
      </c>
      <c r="AR114" s="29">
        <v>4218.4066811450994</v>
      </c>
      <c r="AS114" s="29">
        <v>332964.14095378324</v>
      </c>
      <c r="AT114" s="29">
        <v>5596.0359824165234</v>
      </c>
      <c r="AU114" s="29">
        <v>2124.2250117811632</v>
      </c>
      <c r="AV114" s="29">
        <v>35.701260702204422</v>
      </c>
      <c r="AW114" s="29">
        <v>84093.168437430868</v>
      </c>
      <c r="AX114" s="29">
        <v>1413.3305619736279</v>
      </c>
      <c r="AY114" s="29">
        <v>2.8199999999999998E-23</v>
      </c>
      <c r="AZ114" s="30" t="s">
        <v>61</v>
      </c>
      <c r="BA114" s="31"/>
      <c r="BB114" s="28" t="s">
        <v>54</v>
      </c>
      <c r="BC114" s="27">
        <v>0</v>
      </c>
      <c r="BD114" s="35">
        <v>45562.557824074072</v>
      </c>
    </row>
    <row r="115" spans="1:56" x14ac:dyDescent="0.2">
      <c r="A115" s="27">
        <v>81</v>
      </c>
      <c r="B115" s="27">
        <v>50</v>
      </c>
      <c r="C115" s="28" t="s">
        <v>130</v>
      </c>
      <c r="D115" s="28" t="s">
        <v>131</v>
      </c>
      <c r="E115" s="28" t="s">
        <v>52</v>
      </c>
      <c r="F115" s="28" t="s">
        <v>60</v>
      </c>
      <c r="G115" s="27">
        <v>0</v>
      </c>
      <c r="H115" s="28" t="s">
        <v>262</v>
      </c>
      <c r="I115" s="28" t="s">
        <v>252</v>
      </c>
      <c r="J115" s="28" t="s">
        <v>253</v>
      </c>
      <c r="K115" s="27">
        <v>1</v>
      </c>
      <c r="L115" s="27">
        <v>0.18578194135019016</v>
      </c>
      <c r="M115" s="27">
        <v>0</v>
      </c>
      <c r="N115" s="29">
        <v>28.5</v>
      </c>
      <c r="O115" s="29">
        <v>357328.44734012859</v>
      </c>
      <c r="P115" s="29">
        <v>12537.840257548372</v>
      </c>
      <c r="Q115" s="29">
        <v>363124.25683931989</v>
      </c>
      <c r="R115" s="29">
        <v>12741.2019943621</v>
      </c>
      <c r="S115" s="29">
        <v>234627.74794817629</v>
      </c>
      <c r="T115" s="29">
        <v>8232.5525595851323</v>
      </c>
      <c r="U115" s="29">
        <v>221410.31720118134</v>
      </c>
      <c r="V115" s="29">
        <v>7768.7830596905715</v>
      </c>
      <c r="W115" s="29">
        <v>6599.64</v>
      </c>
      <c r="X115" s="29">
        <v>231.56631578947366</v>
      </c>
      <c r="Y115" s="29">
        <v>6617.7907469949923</v>
      </c>
      <c r="Z115" s="29">
        <v>232.20318410508747</v>
      </c>
      <c r="AA115" s="29">
        <v>39202.005358953771</v>
      </c>
      <c r="AB115" s="29">
        <v>1375.5089599632902</v>
      </c>
      <c r="AC115" s="29">
        <v>89294.503532189774</v>
      </c>
      <c r="AD115" s="29">
        <v>3133.1404748136761</v>
      </c>
      <c r="AE115" s="29">
        <v>39534.397119320463</v>
      </c>
      <c r="AF115" s="29">
        <v>1387.1718287480865</v>
      </c>
      <c r="AG115" s="29">
        <v>48313.793999458074</v>
      </c>
      <c r="AH115" s="29">
        <v>1695.220842086248</v>
      </c>
      <c r="AI115" s="29">
        <v>1446.3124134112302</v>
      </c>
      <c r="AJ115" s="29">
        <v>50.74780397934142</v>
      </c>
      <c r="AK115" s="29">
        <v>-5795.8094991912658</v>
      </c>
      <c r="AL115" s="29">
        <v>-203.36173681372861</v>
      </c>
      <c r="AM115" s="29">
        <v>343020.68892792863</v>
      </c>
      <c r="AN115" s="29">
        <v>12035.813646593984</v>
      </c>
      <c r="AO115" s="29">
        <v>328248.42364340962</v>
      </c>
      <c r="AP115" s="29">
        <v>11517.488548891564</v>
      </c>
      <c r="AQ115" s="29">
        <v>31081.690351769517</v>
      </c>
      <c r="AR115" s="29">
        <v>1090.5856263778776</v>
      </c>
      <c r="AS115" s="29">
        <v>14772.265284519019</v>
      </c>
      <c r="AT115" s="29">
        <v>518.32509770242177</v>
      </c>
      <c r="AU115" s="29">
        <v>2001.6666550505265</v>
      </c>
      <c r="AV115" s="29">
        <v>70.233917721071109</v>
      </c>
      <c r="AW115" s="29">
        <v>-14307.75841219997</v>
      </c>
      <c r="AX115" s="29">
        <v>-502.02661095438481</v>
      </c>
      <c r="AY115" s="29">
        <v>4.3699999999999997E-23</v>
      </c>
      <c r="AZ115" s="30" t="s">
        <v>61</v>
      </c>
      <c r="BA115" s="31"/>
      <c r="BB115" s="28" t="s">
        <v>54</v>
      </c>
      <c r="BC115" s="27">
        <v>0</v>
      </c>
      <c r="BD115" s="35">
        <v>45562.557824074072</v>
      </c>
    </row>
    <row r="116" spans="1:56" x14ac:dyDescent="0.2">
      <c r="A116" s="27">
        <v>81</v>
      </c>
      <c r="B116" s="27">
        <v>50</v>
      </c>
      <c r="C116" s="28" t="s">
        <v>130</v>
      </c>
      <c r="D116" s="28" t="s">
        <v>131</v>
      </c>
      <c r="E116" s="28" t="s">
        <v>52</v>
      </c>
      <c r="F116" s="28" t="s">
        <v>60</v>
      </c>
      <c r="G116" s="27">
        <v>0</v>
      </c>
      <c r="H116" s="28" t="s">
        <v>262</v>
      </c>
      <c r="I116" s="28" t="s">
        <v>254</v>
      </c>
      <c r="J116" s="28" t="s">
        <v>255</v>
      </c>
      <c r="K116" s="27">
        <v>2</v>
      </c>
      <c r="L116" s="27">
        <v>0.81421805864980989</v>
      </c>
      <c r="M116" s="27">
        <v>0</v>
      </c>
      <c r="N116" s="29">
        <v>83</v>
      </c>
      <c r="O116" s="29">
        <v>1566047.1226598716</v>
      </c>
      <c r="P116" s="29">
        <v>18868.03762240809</v>
      </c>
      <c r="Q116" s="29">
        <v>1591448.1531606801</v>
      </c>
      <c r="R116" s="29">
        <v>19174.074134466027</v>
      </c>
      <c r="S116" s="29">
        <v>1020131.1520518238</v>
      </c>
      <c r="T116" s="29">
        <v>12290.736771708722</v>
      </c>
      <c r="U116" s="29">
        <v>885040.38279881875</v>
      </c>
      <c r="V116" s="29">
        <v>10663.137142154443</v>
      </c>
      <c r="W116" s="29">
        <v>37044.629999999997</v>
      </c>
      <c r="X116" s="29">
        <v>446.32084337349391</v>
      </c>
      <c r="Y116" s="29">
        <v>98046.139253005007</v>
      </c>
      <c r="Z116" s="29">
        <v>1181.2787861807831</v>
      </c>
      <c r="AA116" s="29">
        <v>179970.04464104623</v>
      </c>
      <c r="AB116" s="29">
        <v>2168.3137908559784</v>
      </c>
      <c r="AC116" s="29">
        <v>391346.95646781026</v>
      </c>
      <c r="AD116" s="29">
        <v>4715.0235719013281</v>
      </c>
      <c r="AE116" s="29">
        <v>173265.60288067954</v>
      </c>
      <c r="AF116" s="29">
        <v>2087.5373841045725</v>
      </c>
      <c r="AG116" s="29">
        <v>211742.66600054194</v>
      </c>
      <c r="AH116" s="29">
        <v>2551.1164578378543</v>
      </c>
      <c r="AI116" s="29">
        <v>6338.6875865887687</v>
      </c>
      <c r="AJ116" s="29">
        <v>76.369729958900834</v>
      </c>
      <c r="AK116" s="29">
        <v>-25401.030500808734</v>
      </c>
      <c r="AL116" s="29">
        <v>-306.03651205793653</v>
      </c>
      <c r="AM116" s="29">
        <v>1503341.1610720714</v>
      </c>
      <c r="AN116" s="29">
        <v>18112.544109302067</v>
      </c>
      <c r="AO116" s="29">
        <v>1438599.4263565904</v>
      </c>
      <c r="AP116" s="29">
        <v>17332.523209115549</v>
      </c>
      <c r="AQ116" s="29">
        <v>136220.3096482305</v>
      </c>
      <c r="AR116" s="29">
        <v>1641.2085499786804</v>
      </c>
      <c r="AS116" s="29">
        <v>64741.734715480983</v>
      </c>
      <c r="AT116" s="29">
        <v>780.02090018651779</v>
      </c>
      <c r="AU116" s="29">
        <v>8772.6133449494737</v>
      </c>
      <c r="AV116" s="29">
        <v>105.69413668613822</v>
      </c>
      <c r="AW116" s="29">
        <v>-62705.961587800033</v>
      </c>
      <c r="AX116" s="29">
        <v>-755.49351310602447</v>
      </c>
      <c r="AY116" s="29">
        <v>-9.4000000000000001E-23</v>
      </c>
      <c r="AZ116" s="30" t="s">
        <v>61</v>
      </c>
      <c r="BA116" s="31"/>
      <c r="BB116" s="28" t="s">
        <v>54</v>
      </c>
      <c r="BC116" s="27">
        <v>0</v>
      </c>
      <c r="BD116" s="35">
        <v>45562.557824074072</v>
      </c>
    </row>
    <row r="117" spans="1:56" x14ac:dyDescent="0.2">
      <c r="A117" s="27">
        <v>80</v>
      </c>
      <c r="B117" s="27">
        <v>51</v>
      </c>
      <c r="C117" s="28" t="s">
        <v>132</v>
      </c>
      <c r="D117" s="28" t="s">
        <v>131</v>
      </c>
      <c r="E117" s="28" t="s">
        <v>52</v>
      </c>
      <c r="F117" s="28" t="s">
        <v>57</v>
      </c>
      <c r="G117" s="27">
        <v>0</v>
      </c>
      <c r="H117" s="28" t="s">
        <v>262</v>
      </c>
      <c r="I117" s="28" t="s">
        <v>256</v>
      </c>
      <c r="J117" s="28" t="s">
        <v>257</v>
      </c>
      <c r="K117" s="27">
        <v>3</v>
      </c>
      <c r="L117" s="27">
        <v>1</v>
      </c>
      <c r="M117" s="27">
        <v>0</v>
      </c>
      <c r="N117" s="29">
        <v>166.5</v>
      </c>
      <c r="O117" s="29">
        <v>4294165.34</v>
      </c>
      <c r="P117" s="29">
        <v>25790.782822822825</v>
      </c>
      <c r="Q117" s="29">
        <v>4429156.32</v>
      </c>
      <c r="R117" s="29">
        <v>26601.539459459462</v>
      </c>
      <c r="S117" s="29">
        <v>2921248.85</v>
      </c>
      <c r="T117" s="29">
        <v>17545.038138138138</v>
      </c>
      <c r="U117" s="29">
        <v>2491868.65</v>
      </c>
      <c r="V117" s="29">
        <v>14966.178078078079</v>
      </c>
      <c r="W117" s="29">
        <v>151647.04999999999</v>
      </c>
      <c r="X117" s="29">
        <v>910.79309309309303</v>
      </c>
      <c r="Y117" s="29">
        <v>277733.15000000002</v>
      </c>
      <c r="Z117" s="29">
        <v>1668.0669669669669</v>
      </c>
      <c r="AA117" s="29">
        <v>489196.92</v>
      </c>
      <c r="AB117" s="29">
        <v>2938.1196396396394</v>
      </c>
      <c r="AC117" s="29">
        <v>1018710.55</v>
      </c>
      <c r="AD117" s="29">
        <v>6118.3816816816807</v>
      </c>
      <c r="AE117" s="29">
        <v>572028</v>
      </c>
      <c r="AF117" s="29">
        <v>3435.6036036036035</v>
      </c>
      <c r="AG117" s="29">
        <v>413002.7</v>
      </c>
      <c r="AH117" s="29">
        <v>2480.4966966966963</v>
      </c>
      <c r="AI117" s="29">
        <v>33679.85</v>
      </c>
      <c r="AJ117" s="29">
        <v>202.28138138138135</v>
      </c>
      <c r="AK117" s="29">
        <v>-134990.98000000001</v>
      </c>
      <c r="AL117" s="29">
        <v>-810.75663663663659</v>
      </c>
      <c r="AM117" s="29">
        <v>4112445.65</v>
      </c>
      <c r="AN117" s="29">
        <v>24699.373273273275</v>
      </c>
      <c r="AO117" s="29">
        <v>4813338.6500000004</v>
      </c>
      <c r="AP117" s="29">
        <v>28908.940840840838</v>
      </c>
      <c r="AQ117" s="29">
        <v>-608508</v>
      </c>
      <c r="AR117" s="29">
        <v>-3654.7027027027025</v>
      </c>
      <c r="AS117" s="29">
        <v>-700893</v>
      </c>
      <c r="AT117" s="29">
        <v>-4209.5675675675675</v>
      </c>
      <c r="AU117" s="29">
        <v>-89334.69</v>
      </c>
      <c r="AV117" s="29">
        <v>-536.54468468468463</v>
      </c>
      <c r="AW117" s="29">
        <v>-181719.69</v>
      </c>
      <c r="AX117" s="29">
        <v>-1091.4095495495496</v>
      </c>
      <c r="AY117" s="29">
        <v>0</v>
      </c>
      <c r="AZ117" s="30" t="s">
        <v>61</v>
      </c>
      <c r="BA117" s="31"/>
      <c r="BB117" s="28" t="s">
        <v>54</v>
      </c>
      <c r="BC117" s="27">
        <v>0</v>
      </c>
      <c r="BD117" s="35">
        <v>45562.557824074072</v>
      </c>
    </row>
    <row r="118" spans="1:56" x14ac:dyDescent="0.2">
      <c r="A118" s="27">
        <v>83</v>
      </c>
      <c r="B118" s="27">
        <v>52</v>
      </c>
      <c r="C118" s="28" t="s">
        <v>133</v>
      </c>
      <c r="D118" s="28" t="s">
        <v>134</v>
      </c>
      <c r="E118" s="28" t="s">
        <v>52</v>
      </c>
      <c r="F118" s="28" t="s">
        <v>53</v>
      </c>
      <c r="G118" s="27">
        <v>0</v>
      </c>
      <c r="H118" s="28" t="s">
        <v>262</v>
      </c>
      <c r="I118" s="28" t="s">
        <v>252</v>
      </c>
      <c r="J118" s="28" t="s">
        <v>253</v>
      </c>
      <c r="K118" s="27">
        <v>1</v>
      </c>
      <c r="L118" s="27">
        <v>0.12264538826344273</v>
      </c>
      <c r="M118" s="27">
        <v>0</v>
      </c>
      <c r="N118" s="29">
        <v>80.5</v>
      </c>
      <c r="O118" s="29">
        <v>827823.35954553343</v>
      </c>
      <c r="P118" s="29">
        <v>10283.519994354454</v>
      </c>
      <c r="Q118" s="29">
        <v>920370.61780091445</v>
      </c>
      <c r="R118" s="29">
        <v>11433.175376408875</v>
      </c>
      <c r="S118" s="29">
        <v>611137.08597737446</v>
      </c>
      <c r="T118" s="29">
        <v>7591.7650431971988</v>
      </c>
      <c r="U118" s="29">
        <v>579628.84014258592</v>
      </c>
      <c r="V118" s="29">
        <v>7200.358262640817</v>
      </c>
      <c r="W118" s="29">
        <v>12725.15</v>
      </c>
      <c r="X118" s="29">
        <v>158.07639751552793</v>
      </c>
      <c r="Y118" s="29">
        <v>18783.095834788601</v>
      </c>
      <c r="Z118" s="29">
        <v>233.33038304085215</v>
      </c>
      <c r="AA118" s="29">
        <v>87479.923654315833</v>
      </c>
      <c r="AB118" s="29">
        <v>1086.7071261405692</v>
      </c>
      <c r="AC118" s="29">
        <v>221753.60816922411</v>
      </c>
      <c r="AD118" s="29">
        <v>2754.7032070711066</v>
      </c>
      <c r="AE118" s="29">
        <v>121001.53533093134</v>
      </c>
      <c r="AF118" s="29">
        <v>1503.1246624960413</v>
      </c>
      <c r="AG118" s="29">
        <v>98977.547376856091</v>
      </c>
      <c r="AH118" s="29">
        <v>1229.5347500230569</v>
      </c>
      <c r="AI118" s="29">
        <v>1774.525461436687</v>
      </c>
      <c r="AJ118" s="29">
        <v>22.043794552008531</v>
      </c>
      <c r="AK118" s="29">
        <v>-92547.258255380977</v>
      </c>
      <c r="AL118" s="29">
        <v>-1149.6553820544216</v>
      </c>
      <c r="AM118" s="29">
        <v>880076.8969470103</v>
      </c>
      <c r="AN118" s="29">
        <v>10932.632260211309</v>
      </c>
      <c r="AO118" s="29">
        <v>737757.7166614522</v>
      </c>
      <c r="AP118" s="29">
        <v>9164.6921324403993</v>
      </c>
      <c r="AQ118" s="29">
        <v>139234.28083456773</v>
      </c>
      <c r="AR118" s="29">
        <v>1729.6183954604685</v>
      </c>
      <c r="AS118" s="29">
        <v>142319.18028555813</v>
      </c>
      <c r="AT118" s="29">
        <v>1767.9401277709082</v>
      </c>
      <c r="AU118" s="29">
        <v>49168.637950486445</v>
      </c>
      <c r="AV118" s="29">
        <v>610.79053354641542</v>
      </c>
      <c r="AW118" s="29">
        <v>52253.537401476824</v>
      </c>
      <c r="AX118" s="29">
        <v>649.11226585685495</v>
      </c>
      <c r="AY118" s="29">
        <v>-1.3E-22</v>
      </c>
      <c r="AZ118" s="30" t="s">
        <v>61</v>
      </c>
      <c r="BA118" s="31"/>
      <c r="BB118" s="28" t="s">
        <v>54</v>
      </c>
      <c r="BC118" s="27">
        <v>0</v>
      </c>
      <c r="BD118" s="35">
        <v>45562.557824074072</v>
      </c>
    </row>
    <row r="119" spans="1:56" x14ac:dyDescent="0.2">
      <c r="A119" s="27">
        <v>83</v>
      </c>
      <c r="B119" s="27">
        <v>52</v>
      </c>
      <c r="C119" s="28" t="s">
        <v>133</v>
      </c>
      <c r="D119" s="28" t="s">
        <v>134</v>
      </c>
      <c r="E119" s="28" t="s">
        <v>52</v>
      </c>
      <c r="F119" s="28" t="s">
        <v>53</v>
      </c>
      <c r="G119" s="27">
        <v>0</v>
      </c>
      <c r="H119" s="28" t="s">
        <v>262</v>
      </c>
      <c r="I119" s="28" t="s">
        <v>254</v>
      </c>
      <c r="J119" s="28" t="s">
        <v>255</v>
      </c>
      <c r="K119" s="27">
        <v>2</v>
      </c>
      <c r="L119" s="27">
        <v>0.51283412583373622</v>
      </c>
      <c r="M119" s="27">
        <v>0</v>
      </c>
      <c r="N119" s="29">
        <v>204</v>
      </c>
      <c r="O119" s="29">
        <v>3461492.3149444102</v>
      </c>
      <c r="P119" s="29">
        <v>16968.099583060834</v>
      </c>
      <c r="Q119" s="29">
        <v>3848472.9667057311</v>
      </c>
      <c r="R119" s="29">
        <v>18865.063562282994</v>
      </c>
      <c r="S119" s="29">
        <v>2532536.1279746173</v>
      </c>
      <c r="T119" s="29">
        <v>12414.392784189298</v>
      </c>
      <c r="U119" s="29">
        <v>2252948.9655531161</v>
      </c>
      <c r="V119" s="29">
        <v>11043.86747820155</v>
      </c>
      <c r="W119" s="29">
        <v>118000.39</v>
      </c>
      <c r="X119" s="29">
        <v>578.43328431372549</v>
      </c>
      <c r="Y119" s="29">
        <v>161586.77242150097</v>
      </c>
      <c r="Z119" s="29">
        <v>792.09202167402418</v>
      </c>
      <c r="AA119" s="29">
        <v>388687.80469761346</v>
      </c>
      <c r="AB119" s="29">
        <v>1905.3323759686932</v>
      </c>
      <c r="AC119" s="29">
        <v>927249.03403350071</v>
      </c>
      <c r="AD119" s="29">
        <v>4545.3384021250022</v>
      </c>
      <c r="AE119" s="29">
        <v>505960.45619494893</v>
      </c>
      <c r="AF119" s="29">
        <v>2480.1983146811217</v>
      </c>
      <c r="AG119" s="29">
        <v>413868.50908039487</v>
      </c>
      <c r="AH119" s="29">
        <v>2028.7672013744846</v>
      </c>
      <c r="AI119" s="29">
        <v>7420.0687581568709</v>
      </c>
      <c r="AJ119" s="29">
        <v>36.372886069396429</v>
      </c>
      <c r="AK119" s="29">
        <v>-386980.65176132089</v>
      </c>
      <c r="AL119" s="29">
        <v>-1896.963979222161</v>
      </c>
      <c r="AM119" s="29">
        <v>3679987.2584105753</v>
      </c>
      <c r="AN119" s="29">
        <v>18039.153227502822</v>
      </c>
      <c r="AO119" s="29">
        <v>3084888.3847835981</v>
      </c>
      <c r="AP119" s="29">
        <v>15122.001886194108</v>
      </c>
      <c r="AQ119" s="29">
        <v>582199.55685988162</v>
      </c>
      <c r="AR119" s="29">
        <v>2853.9193963719681</v>
      </c>
      <c r="AS119" s="29">
        <v>595098.87362697755</v>
      </c>
      <c r="AT119" s="29">
        <v>2917.1513413087132</v>
      </c>
      <c r="AU119" s="29">
        <v>205595.62669906931</v>
      </c>
      <c r="AV119" s="29">
        <v>1007.8216995052416</v>
      </c>
      <c r="AW119" s="29">
        <v>218494.94346616528</v>
      </c>
      <c r="AX119" s="29">
        <v>1071.0536444419865</v>
      </c>
      <c r="AY119" s="29">
        <v>2.2000000000000001E-22</v>
      </c>
      <c r="AZ119" s="30" t="s">
        <v>61</v>
      </c>
      <c r="BA119" s="31"/>
      <c r="BB119" s="28" t="s">
        <v>54</v>
      </c>
      <c r="BC119" s="27">
        <v>0</v>
      </c>
      <c r="BD119" s="35">
        <v>45562.557824074072</v>
      </c>
    </row>
    <row r="120" spans="1:56" x14ac:dyDescent="0.2">
      <c r="A120" s="27">
        <v>83</v>
      </c>
      <c r="B120" s="27">
        <v>52</v>
      </c>
      <c r="C120" s="28" t="s">
        <v>133</v>
      </c>
      <c r="D120" s="28" t="s">
        <v>134</v>
      </c>
      <c r="E120" s="28" t="s">
        <v>52</v>
      </c>
      <c r="F120" s="28" t="s">
        <v>53</v>
      </c>
      <c r="G120" s="27">
        <v>0</v>
      </c>
      <c r="H120" s="28" t="s">
        <v>262</v>
      </c>
      <c r="I120" s="28" t="s">
        <v>256</v>
      </c>
      <c r="J120" s="28" t="s">
        <v>257</v>
      </c>
      <c r="K120" s="27">
        <v>3</v>
      </c>
      <c r="L120" s="27">
        <v>0.36452048590282105</v>
      </c>
      <c r="M120" s="27">
        <v>0</v>
      </c>
      <c r="N120" s="29">
        <v>99</v>
      </c>
      <c r="O120" s="29">
        <v>2460415.1655100565</v>
      </c>
      <c r="P120" s="29">
        <v>24852.678439495518</v>
      </c>
      <c r="Q120" s="29">
        <v>2735479.4954933547</v>
      </c>
      <c r="R120" s="29">
        <v>27631.106015084388</v>
      </c>
      <c r="S120" s="29">
        <v>1797041.9160480087</v>
      </c>
      <c r="T120" s="29">
        <v>18151.93854593948</v>
      </c>
      <c r="U120" s="29">
        <v>1508441.2943042982</v>
      </c>
      <c r="V120" s="29">
        <v>15236.780750548467</v>
      </c>
      <c r="W120" s="29">
        <v>100290.14</v>
      </c>
      <c r="X120" s="29">
        <v>1013.031717171717</v>
      </c>
      <c r="Y120" s="29">
        <v>188310.48174371046</v>
      </c>
      <c r="Z120" s="29">
        <v>1902.1260782192974</v>
      </c>
      <c r="AA120" s="29">
        <v>279352.60164807079</v>
      </c>
      <c r="AB120" s="29">
        <v>2821.7434509906129</v>
      </c>
      <c r="AC120" s="29">
        <v>659084.97779727529</v>
      </c>
      <c r="AD120" s="29">
        <v>6657.4240181542946</v>
      </c>
      <c r="AE120" s="29">
        <v>359634.70847411983</v>
      </c>
      <c r="AF120" s="29">
        <v>3632.6738229709063</v>
      </c>
      <c r="AG120" s="29">
        <v>294176.11354274908</v>
      </c>
      <c r="AH120" s="29">
        <v>2971.4758943712022</v>
      </c>
      <c r="AI120" s="29">
        <v>5274.1557804064414</v>
      </c>
      <c r="AJ120" s="29">
        <v>53.274300812186283</v>
      </c>
      <c r="AK120" s="29">
        <v>-275064.3299832982</v>
      </c>
      <c r="AL120" s="29">
        <v>-2778.4275755888702</v>
      </c>
      <c r="AM120" s="29">
        <v>2615720.5146424146</v>
      </c>
      <c r="AN120" s="29">
        <v>26421.419339822369</v>
      </c>
      <c r="AO120" s="29">
        <v>2192726.5685549499</v>
      </c>
      <c r="AP120" s="29">
        <v>22148.753217726768</v>
      </c>
      <c r="AQ120" s="29">
        <v>413825.16230555077</v>
      </c>
      <c r="AR120" s="29">
        <v>4180.0521445005115</v>
      </c>
      <c r="AS120" s="29">
        <v>422993.9460874644</v>
      </c>
      <c r="AT120" s="29">
        <v>4272.6661220955993</v>
      </c>
      <c r="AU120" s="29">
        <v>146136.56535044426</v>
      </c>
      <c r="AV120" s="29">
        <v>1476.12692273176</v>
      </c>
      <c r="AW120" s="29">
        <v>155305.34913235789</v>
      </c>
      <c r="AX120" s="29">
        <v>1568.7409003268474</v>
      </c>
      <c r="AY120" s="29">
        <v>1.1E-22</v>
      </c>
      <c r="AZ120" s="30" t="s">
        <v>61</v>
      </c>
      <c r="BA120" s="31"/>
      <c r="BB120" s="28" t="s">
        <v>54</v>
      </c>
      <c r="BC120" s="27">
        <v>0</v>
      </c>
      <c r="BD120" s="35">
        <v>45562.557824074072</v>
      </c>
    </row>
    <row r="121" spans="1:56" x14ac:dyDescent="0.2">
      <c r="A121" s="27">
        <v>86</v>
      </c>
      <c r="B121" s="27">
        <v>54</v>
      </c>
      <c r="C121" s="28" t="s">
        <v>135</v>
      </c>
      <c r="D121" s="28" t="s">
        <v>136</v>
      </c>
      <c r="E121" s="28" t="s">
        <v>52</v>
      </c>
      <c r="F121" s="28" t="s">
        <v>60</v>
      </c>
      <c r="G121" s="27">
        <v>0</v>
      </c>
      <c r="H121" s="28" t="s">
        <v>262</v>
      </c>
      <c r="I121" s="28" t="s">
        <v>252</v>
      </c>
      <c r="J121" s="28" t="s">
        <v>253</v>
      </c>
      <c r="K121" s="27">
        <v>1</v>
      </c>
      <c r="L121" s="27">
        <v>0.21994183892700417</v>
      </c>
      <c r="M121" s="27">
        <v>0</v>
      </c>
      <c r="N121" s="29">
        <v>398.5</v>
      </c>
      <c r="O121" s="29">
        <v>4934446.3521891851</v>
      </c>
      <c r="P121" s="29">
        <v>12382.550444640365</v>
      </c>
      <c r="Q121" s="29">
        <v>5266496.7231128048</v>
      </c>
      <c r="R121" s="29">
        <v>13215.801061763625</v>
      </c>
      <c r="S121" s="29">
        <v>3911333.0423445553</v>
      </c>
      <c r="T121" s="29">
        <v>9815.1393785308792</v>
      </c>
      <c r="U121" s="29">
        <v>3788781.774728776</v>
      </c>
      <c r="V121" s="29">
        <v>9507.6079666970545</v>
      </c>
      <c r="W121" s="29">
        <v>56575.09</v>
      </c>
      <c r="X121" s="29">
        <v>141.97011292346298</v>
      </c>
      <c r="Y121" s="29">
        <v>65976.177615778986</v>
      </c>
      <c r="Z121" s="29">
        <v>165.56129891036133</v>
      </c>
      <c r="AA121" s="29">
        <v>528479.86413288338</v>
      </c>
      <c r="AB121" s="29">
        <v>1326.1728083635714</v>
      </c>
      <c r="AC121" s="29">
        <v>826683.81663536618</v>
      </c>
      <c r="AD121" s="29">
        <v>2074.4888748691747</v>
      </c>
      <c r="AE121" s="29">
        <v>210342.73249956823</v>
      </c>
      <c r="AF121" s="29">
        <v>527.83621706290637</v>
      </c>
      <c r="AG121" s="29">
        <v>609782.33712051436</v>
      </c>
      <c r="AH121" s="29">
        <v>1530.1940705659079</v>
      </c>
      <c r="AI121" s="29">
        <v>6558.7470152836659</v>
      </c>
      <c r="AJ121" s="29">
        <v>16.458587240360519</v>
      </c>
      <c r="AK121" s="29">
        <v>-332050.37092361943</v>
      </c>
      <c r="AL121" s="29">
        <v>-833.25061712326067</v>
      </c>
      <c r="AM121" s="29">
        <v>4773624.0745786289</v>
      </c>
      <c r="AN121" s="29">
        <v>11978.981366571215</v>
      </c>
      <c r="AO121" s="29">
        <v>5468543.2912369957</v>
      </c>
      <c r="AP121" s="29">
        <v>13722.818798587192</v>
      </c>
      <c r="AQ121" s="29">
        <v>-694919.21665836638</v>
      </c>
      <c r="AR121" s="29">
        <v>-1743.837432015976</v>
      </c>
      <c r="AS121" s="29">
        <v>-694919.21665836638</v>
      </c>
      <c r="AT121" s="29">
        <v>-1743.837432015976</v>
      </c>
      <c r="AU121" s="29">
        <v>-160822.27761055593</v>
      </c>
      <c r="AV121" s="29">
        <v>-403.56907806914904</v>
      </c>
      <c r="AW121" s="29">
        <v>-160822.2776105559</v>
      </c>
      <c r="AX121" s="29">
        <v>-403.56907806914904</v>
      </c>
      <c r="AY121" s="29">
        <v>7.1000000000000008E-22</v>
      </c>
      <c r="AZ121" s="30" t="s">
        <v>52</v>
      </c>
      <c r="BA121" s="31"/>
      <c r="BB121" s="28" t="s">
        <v>54</v>
      </c>
      <c r="BC121" s="27">
        <v>1</v>
      </c>
      <c r="BD121" s="35">
        <v>45562.557824074072</v>
      </c>
    </row>
    <row r="122" spans="1:56" x14ac:dyDescent="0.2">
      <c r="A122" s="27">
        <v>86</v>
      </c>
      <c r="B122" s="27">
        <v>54</v>
      </c>
      <c r="C122" s="28" t="s">
        <v>135</v>
      </c>
      <c r="D122" s="28" t="s">
        <v>136</v>
      </c>
      <c r="E122" s="28" t="s">
        <v>52</v>
      </c>
      <c r="F122" s="28" t="s">
        <v>60</v>
      </c>
      <c r="G122" s="27">
        <v>0</v>
      </c>
      <c r="H122" s="28" t="s">
        <v>262</v>
      </c>
      <c r="I122" s="28" t="s">
        <v>254</v>
      </c>
      <c r="J122" s="28" t="s">
        <v>255</v>
      </c>
      <c r="K122" s="27">
        <v>2</v>
      </c>
      <c r="L122" s="27">
        <v>0.78005816107299586</v>
      </c>
      <c r="M122" s="27">
        <v>0</v>
      </c>
      <c r="N122" s="29">
        <v>1058</v>
      </c>
      <c r="O122" s="29">
        <v>17500786.417810816</v>
      </c>
      <c r="P122" s="29">
        <v>16541.386028176574</v>
      </c>
      <c r="Q122" s="29">
        <v>18682919.036887195</v>
      </c>
      <c r="R122" s="29">
        <v>17658.713645451036</v>
      </c>
      <c r="S122" s="29">
        <v>13828206.017655445</v>
      </c>
      <c r="T122" s="29">
        <v>13070.138012906848</v>
      </c>
      <c r="U122" s="29">
        <v>12633400.135271223</v>
      </c>
      <c r="V122" s="29">
        <v>11940.831885889627</v>
      </c>
      <c r="W122" s="29">
        <v>364476.71</v>
      </c>
      <c r="X122" s="29">
        <v>344.49594517958411</v>
      </c>
      <c r="Y122" s="29">
        <v>830329.17238422099</v>
      </c>
      <c r="Z122" s="29">
        <v>784.81018183763797</v>
      </c>
      <c r="AA122" s="29">
        <v>1922749.4558671168</v>
      </c>
      <c r="AB122" s="29">
        <v>1817.3435310653276</v>
      </c>
      <c r="AC122" s="29">
        <v>2931963.5633646338</v>
      </c>
      <c r="AD122" s="29">
        <v>2771.2321014788595</v>
      </c>
      <c r="AE122" s="29">
        <v>746013.42750043178</v>
      </c>
      <c r="AF122" s="29">
        <v>705.11666115352716</v>
      </c>
      <c r="AG122" s="29">
        <v>2162688.5128794857</v>
      </c>
      <c r="AH122" s="29">
        <v>2044.1290291866592</v>
      </c>
      <c r="AI122" s="29">
        <v>23261.622984716334</v>
      </c>
      <c r="AJ122" s="29">
        <v>21.986411138673283</v>
      </c>
      <c r="AK122" s="29">
        <v>-1182132.6190763807</v>
      </c>
      <c r="AL122" s="29">
        <v>-1117.3276172744618</v>
      </c>
      <c r="AM122" s="29">
        <v>16930405.035421371</v>
      </c>
      <c r="AN122" s="29">
        <v>16002.273190379368</v>
      </c>
      <c r="AO122" s="29">
        <v>19395044.818763006</v>
      </c>
      <c r="AP122" s="29">
        <v>18331.800395806244</v>
      </c>
      <c r="AQ122" s="29">
        <v>-2464639.7833416336</v>
      </c>
      <c r="AR122" s="29">
        <v>-2329.5272054268744</v>
      </c>
      <c r="AS122" s="29">
        <v>-2464639.7833416336</v>
      </c>
      <c r="AT122" s="29">
        <v>-2329.5272054268744</v>
      </c>
      <c r="AU122" s="29">
        <v>-570381.38238944416</v>
      </c>
      <c r="AV122" s="29">
        <v>-539.11283779720611</v>
      </c>
      <c r="AW122" s="29">
        <v>-570381.38238944404</v>
      </c>
      <c r="AX122" s="29">
        <v>-539.11283779720611</v>
      </c>
      <c r="AY122" s="29">
        <v>-1.8100000000000002E-21</v>
      </c>
      <c r="AZ122" s="30" t="s">
        <v>52</v>
      </c>
      <c r="BA122" s="31"/>
      <c r="BB122" s="28" t="s">
        <v>54</v>
      </c>
      <c r="BC122" s="27">
        <v>1</v>
      </c>
      <c r="BD122" s="35">
        <v>45562.557824074072</v>
      </c>
    </row>
    <row r="123" spans="1:56" x14ac:dyDescent="0.2">
      <c r="A123" s="27">
        <v>85</v>
      </c>
      <c r="B123" s="27">
        <v>55</v>
      </c>
      <c r="C123" s="28" t="s">
        <v>137</v>
      </c>
      <c r="D123" s="28" t="s">
        <v>136</v>
      </c>
      <c r="E123" s="28" t="s">
        <v>52</v>
      </c>
      <c r="F123" s="28" t="s">
        <v>57</v>
      </c>
      <c r="G123" s="27">
        <v>0</v>
      </c>
      <c r="H123" s="28" t="s">
        <v>262</v>
      </c>
      <c r="I123" s="28" t="s">
        <v>256</v>
      </c>
      <c r="J123" s="28" t="s">
        <v>257</v>
      </c>
      <c r="K123" s="27">
        <v>3</v>
      </c>
      <c r="L123" s="27">
        <v>1</v>
      </c>
      <c r="M123" s="27">
        <v>0</v>
      </c>
      <c r="N123" s="29">
        <v>591.5</v>
      </c>
      <c r="O123" s="29">
        <v>13823325.300000001</v>
      </c>
      <c r="P123" s="29">
        <v>23369.949788672868</v>
      </c>
      <c r="Q123" s="29">
        <v>14885475.560000001</v>
      </c>
      <c r="R123" s="29">
        <v>25165.63915469146</v>
      </c>
      <c r="S123" s="29">
        <v>10447230.25</v>
      </c>
      <c r="T123" s="29">
        <v>17662.265849535081</v>
      </c>
      <c r="U123" s="29">
        <v>9172404.1699999999</v>
      </c>
      <c r="V123" s="29">
        <v>15507.023110735419</v>
      </c>
      <c r="W123" s="29">
        <v>275943.18</v>
      </c>
      <c r="X123" s="29">
        <v>466.51425190194414</v>
      </c>
      <c r="Y123" s="29">
        <v>998882.9</v>
      </c>
      <c r="Z123" s="29">
        <v>1688.7284868977174</v>
      </c>
      <c r="AA123" s="29">
        <v>1572289.1</v>
      </c>
      <c r="AB123" s="29">
        <v>2658.1387996618764</v>
      </c>
      <c r="AC123" s="29">
        <v>2865956.21</v>
      </c>
      <c r="AD123" s="29">
        <v>4845.2345054945044</v>
      </c>
      <c r="AE123" s="29">
        <v>776246.61</v>
      </c>
      <c r="AF123" s="29">
        <v>1312.3357734573117</v>
      </c>
      <c r="AG123" s="29">
        <v>2071821.65</v>
      </c>
      <c r="AH123" s="29">
        <v>3502.6570583262887</v>
      </c>
      <c r="AI123" s="29">
        <v>17887.95</v>
      </c>
      <c r="AJ123" s="29">
        <v>30.241673710904482</v>
      </c>
      <c r="AK123" s="29">
        <v>-1062150.26</v>
      </c>
      <c r="AL123" s="29">
        <v>-1795.6893660185965</v>
      </c>
      <c r="AM123" s="29">
        <v>13522614.970000001</v>
      </c>
      <c r="AN123" s="29">
        <v>22861.563770076078</v>
      </c>
      <c r="AO123" s="29">
        <v>15535482.970000001</v>
      </c>
      <c r="AP123" s="29">
        <v>26264.552781065086</v>
      </c>
      <c r="AQ123" s="29">
        <v>-2012868</v>
      </c>
      <c r="AR123" s="29">
        <v>-3402.9890109890111</v>
      </c>
      <c r="AS123" s="29">
        <v>-2012868</v>
      </c>
      <c r="AT123" s="29">
        <v>-3402.9890109890111</v>
      </c>
      <c r="AU123" s="29">
        <v>-300710.33</v>
      </c>
      <c r="AV123" s="29">
        <v>-508.38601859678784</v>
      </c>
      <c r="AW123" s="29">
        <v>-300710.33</v>
      </c>
      <c r="AX123" s="29">
        <v>-508.38601859678784</v>
      </c>
      <c r="AY123" s="29">
        <v>0</v>
      </c>
      <c r="AZ123" s="30" t="s">
        <v>52</v>
      </c>
      <c r="BA123" s="31"/>
      <c r="BB123" s="28" t="s">
        <v>54</v>
      </c>
      <c r="BC123" s="27">
        <v>1</v>
      </c>
      <c r="BD123" s="35">
        <v>45562.557824074072</v>
      </c>
    </row>
    <row r="124" spans="1:56" x14ac:dyDescent="0.2">
      <c r="A124" s="27">
        <v>88</v>
      </c>
      <c r="B124" s="27">
        <v>56</v>
      </c>
      <c r="C124" s="28" t="s">
        <v>138</v>
      </c>
      <c r="D124" s="28" t="s">
        <v>139</v>
      </c>
      <c r="E124" s="28" t="s">
        <v>52</v>
      </c>
      <c r="F124" s="28" t="s">
        <v>60</v>
      </c>
      <c r="G124" s="27">
        <v>0</v>
      </c>
      <c r="H124" s="28" t="s">
        <v>262</v>
      </c>
      <c r="I124" s="28" t="s">
        <v>252</v>
      </c>
      <c r="J124" s="28" t="s">
        <v>253</v>
      </c>
      <c r="K124" s="27">
        <v>1</v>
      </c>
      <c r="L124" s="27">
        <v>0.23757495623647401</v>
      </c>
      <c r="M124" s="27">
        <v>0</v>
      </c>
      <c r="N124" s="29">
        <v>34</v>
      </c>
      <c r="O124" s="29">
        <v>488375.0355737569</v>
      </c>
      <c r="P124" s="29">
        <v>14363.971634522259</v>
      </c>
      <c r="Q124" s="29">
        <v>513479.22483683069</v>
      </c>
      <c r="R124" s="29">
        <v>15102.330142259725</v>
      </c>
      <c r="S124" s="29">
        <v>355496.24556727114</v>
      </c>
      <c r="T124" s="29">
        <v>10455.77192844915</v>
      </c>
      <c r="U124" s="29">
        <v>317228.90999999997</v>
      </c>
      <c r="V124" s="29">
        <v>9330.2620588235295</v>
      </c>
      <c r="W124" s="29">
        <v>5124.3</v>
      </c>
      <c r="X124" s="29">
        <v>150.71470588235294</v>
      </c>
      <c r="Y124" s="29">
        <v>33143.035567271079</v>
      </c>
      <c r="Z124" s="29">
        <v>974.79516374326681</v>
      </c>
      <c r="AA124" s="29">
        <v>76896.420628711072</v>
      </c>
      <c r="AB124" s="29">
        <v>2261.659430256208</v>
      </c>
      <c r="AC124" s="29">
        <v>81086.558640848525</v>
      </c>
      <c r="AD124" s="29">
        <v>2384.898783554368</v>
      </c>
      <c r="AE124" s="29">
        <v>13740.385168892712</v>
      </c>
      <c r="AF124" s="29">
        <v>404.12897555566792</v>
      </c>
      <c r="AG124" s="29">
        <v>66075.74376923083</v>
      </c>
      <c r="AH124" s="29">
        <v>1943.4042285067887</v>
      </c>
      <c r="AI124" s="29">
        <v>1270.4297027249822</v>
      </c>
      <c r="AJ124" s="29">
        <v>37.365579491911248</v>
      </c>
      <c r="AK124" s="29">
        <v>-25104.189263073851</v>
      </c>
      <c r="AL124" s="29">
        <v>-738.3585077374662</v>
      </c>
      <c r="AM124" s="29">
        <v>476577.34833700105</v>
      </c>
      <c r="AN124" s="29">
        <v>14016.980833441205</v>
      </c>
      <c r="AO124" s="29">
        <v>391237.81073234096</v>
      </c>
      <c r="AP124" s="29">
        <v>11506.994433304144</v>
      </c>
      <c r="AQ124" s="29">
        <v>80853.884855959201</v>
      </c>
      <c r="AR124" s="29">
        <v>2378.0554369399761</v>
      </c>
      <c r="AS124" s="29">
        <v>85339.537604660072</v>
      </c>
      <c r="AT124" s="29">
        <v>2509.9864001370602</v>
      </c>
      <c r="AU124" s="29">
        <v>-16283.339985456681</v>
      </c>
      <c r="AV124" s="29">
        <v>-478.92176427813763</v>
      </c>
      <c r="AW124" s="29">
        <v>-11797.687236755817</v>
      </c>
      <c r="AX124" s="29">
        <v>-346.99080108105335</v>
      </c>
      <c r="AY124" s="29">
        <v>-1.9000000000000001E-23</v>
      </c>
      <c r="AZ124" s="30" t="s">
        <v>52</v>
      </c>
      <c r="BA124" s="31"/>
      <c r="BB124" s="28" t="s">
        <v>54</v>
      </c>
      <c r="BC124" s="27">
        <v>0</v>
      </c>
      <c r="BD124" s="35">
        <v>45562.557824074072</v>
      </c>
    </row>
    <row r="125" spans="1:56" x14ac:dyDescent="0.2">
      <c r="A125" s="27">
        <v>88</v>
      </c>
      <c r="B125" s="27">
        <v>56</v>
      </c>
      <c r="C125" s="28" t="s">
        <v>138</v>
      </c>
      <c r="D125" s="28" t="s">
        <v>139</v>
      </c>
      <c r="E125" s="28" t="s">
        <v>52</v>
      </c>
      <c r="F125" s="28" t="s">
        <v>60</v>
      </c>
      <c r="G125" s="27">
        <v>0</v>
      </c>
      <c r="H125" s="28" t="s">
        <v>262</v>
      </c>
      <c r="I125" s="28" t="s">
        <v>254</v>
      </c>
      <c r="J125" s="28" t="s">
        <v>255</v>
      </c>
      <c r="K125" s="27">
        <v>2</v>
      </c>
      <c r="L125" s="27">
        <v>0.76242504376352593</v>
      </c>
      <c r="M125" s="27">
        <v>0</v>
      </c>
      <c r="N125" s="29">
        <v>99.5</v>
      </c>
      <c r="O125" s="29">
        <v>1567292.1244262431</v>
      </c>
      <c r="P125" s="29">
        <v>15751.679642474806</v>
      </c>
      <c r="Q125" s="29">
        <v>1647856.4351631694</v>
      </c>
      <c r="R125" s="29">
        <v>16561.371207670043</v>
      </c>
      <c r="S125" s="29">
        <v>1137012.9444327289</v>
      </c>
      <c r="T125" s="29">
        <v>11427.265773193256</v>
      </c>
      <c r="U125" s="29">
        <v>901819.09</v>
      </c>
      <c r="V125" s="29">
        <v>9063.5084422110558</v>
      </c>
      <c r="W125" s="29">
        <v>50543.76</v>
      </c>
      <c r="X125" s="29">
        <v>507.97748743718591</v>
      </c>
      <c r="Y125" s="29">
        <v>184650.09443272892</v>
      </c>
      <c r="Z125" s="29">
        <v>1855.779843545014</v>
      </c>
      <c r="AA125" s="29">
        <v>250620.67937128895</v>
      </c>
      <c r="AB125" s="29">
        <v>2518.8007977013963</v>
      </c>
      <c r="AC125" s="29">
        <v>260222.8113591515</v>
      </c>
      <c r="AD125" s="29">
        <v>2615.3046367753914</v>
      </c>
      <c r="AE125" s="29">
        <v>44095.614831107283</v>
      </c>
      <c r="AF125" s="29">
        <v>443.17200835283705</v>
      </c>
      <c r="AG125" s="29">
        <v>212050.13623076919</v>
      </c>
      <c r="AH125" s="29">
        <v>2131.1571480479311</v>
      </c>
      <c r="AI125" s="29">
        <v>4077.0602972750171</v>
      </c>
      <c r="AJ125" s="29">
        <v>40.975480374623295</v>
      </c>
      <c r="AK125" s="29">
        <v>-80564.310736926156</v>
      </c>
      <c r="AL125" s="29">
        <v>-809.69156519523767</v>
      </c>
      <c r="AM125" s="29">
        <v>1529431.0116629989</v>
      </c>
      <c r="AN125" s="29">
        <v>15371.165946361798</v>
      </c>
      <c r="AO125" s="29">
        <v>1255559.5492676592</v>
      </c>
      <c r="AP125" s="29">
        <v>12618.688937363409</v>
      </c>
      <c r="AQ125" s="29">
        <v>259476.11514404081</v>
      </c>
      <c r="AR125" s="29">
        <v>2607.8001522014147</v>
      </c>
      <c r="AS125" s="29">
        <v>273871.46239533997</v>
      </c>
      <c r="AT125" s="29">
        <v>2752.4770089983913</v>
      </c>
      <c r="AU125" s="29">
        <v>-52256.460014543321</v>
      </c>
      <c r="AV125" s="29">
        <v>-525.19055290998313</v>
      </c>
      <c r="AW125" s="29">
        <v>-37861.112763244186</v>
      </c>
      <c r="AX125" s="29">
        <v>-380.51369611300686</v>
      </c>
      <c r="AY125" s="29">
        <v>-2.1000000000000001E-23</v>
      </c>
      <c r="AZ125" s="30" t="s">
        <v>52</v>
      </c>
      <c r="BA125" s="31"/>
      <c r="BB125" s="28" t="s">
        <v>54</v>
      </c>
      <c r="BC125" s="27">
        <v>0</v>
      </c>
      <c r="BD125" s="35">
        <v>45562.557824074072</v>
      </c>
    </row>
    <row r="126" spans="1:56" x14ac:dyDescent="0.2">
      <c r="A126" s="27">
        <v>221</v>
      </c>
      <c r="B126" s="27">
        <v>107</v>
      </c>
      <c r="C126" s="28" t="s">
        <v>140</v>
      </c>
      <c r="D126" s="28" t="s">
        <v>141</v>
      </c>
      <c r="E126" s="28" t="s">
        <v>52</v>
      </c>
      <c r="F126" s="28" t="s">
        <v>60</v>
      </c>
      <c r="G126" s="27">
        <v>0</v>
      </c>
      <c r="H126" s="28" t="s">
        <v>262</v>
      </c>
      <c r="I126" s="28" t="s">
        <v>252</v>
      </c>
      <c r="J126" s="28" t="s">
        <v>253</v>
      </c>
      <c r="K126" s="27">
        <v>1</v>
      </c>
      <c r="L126" s="27">
        <v>0.18084128838145369</v>
      </c>
      <c r="M126" s="27">
        <v>0</v>
      </c>
      <c r="N126" s="29">
        <v>49.5</v>
      </c>
      <c r="O126" s="29">
        <v>664516.17207790492</v>
      </c>
      <c r="P126" s="29">
        <v>13424.569132886967</v>
      </c>
      <c r="Q126" s="29">
        <v>712323.29912108497</v>
      </c>
      <c r="R126" s="29">
        <v>14390.369679213838</v>
      </c>
      <c r="S126" s="29">
        <v>425433.91416944744</v>
      </c>
      <c r="T126" s="29">
        <v>8594.6245286757057</v>
      </c>
      <c r="U126" s="29">
        <v>384004.85</v>
      </c>
      <c r="V126" s="29">
        <v>7757.6737373737369</v>
      </c>
      <c r="W126" s="29">
        <v>13366.43</v>
      </c>
      <c r="X126" s="29">
        <v>270.02888888888884</v>
      </c>
      <c r="Y126" s="29">
        <v>28062.634169447443</v>
      </c>
      <c r="Z126" s="29">
        <v>566.92190241307969</v>
      </c>
      <c r="AA126" s="29">
        <v>72813.587330221926</v>
      </c>
      <c r="AB126" s="29">
        <v>1470.9815622267056</v>
      </c>
      <c r="AC126" s="29">
        <v>214075.79762141552</v>
      </c>
      <c r="AD126" s="29">
        <v>4324.7635883114244</v>
      </c>
      <c r="AE126" s="29">
        <v>127170.36990361489</v>
      </c>
      <c r="AF126" s="29">
        <v>2569.0983818912091</v>
      </c>
      <c r="AG126" s="29">
        <v>82051.30393919452</v>
      </c>
      <c r="AH126" s="29">
        <v>1657.602099781707</v>
      </c>
      <c r="AI126" s="29">
        <v>4854.1237786061411</v>
      </c>
      <c r="AJ126" s="29">
        <v>98.06310663850789</v>
      </c>
      <c r="AK126" s="29">
        <v>-47807.127043179979</v>
      </c>
      <c r="AL126" s="29">
        <v>-965.80054632686802</v>
      </c>
      <c r="AM126" s="29">
        <v>628468.62234478304</v>
      </c>
      <c r="AN126" s="29">
        <v>12696.335804945113</v>
      </c>
      <c r="AO126" s="29">
        <v>442515.67410593922</v>
      </c>
      <c r="AP126" s="29">
        <v>8939.7105879987721</v>
      </c>
      <c r="AQ126" s="29">
        <v>226365.91263602409</v>
      </c>
      <c r="AR126" s="29">
        <v>4573.0487401216978</v>
      </c>
      <c r="AS126" s="29">
        <v>185952.94823884385</v>
      </c>
      <c r="AT126" s="29">
        <v>3756.6252169463401</v>
      </c>
      <c r="AU126" s="29">
        <v>4365.4146640583331</v>
      </c>
      <c r="AV126" s="29">
        <v>88.190195233501683</v>
      </c>
      <c r="AW126" s="29">
        <v>-36047.549733121887</v>
      </c>
      <c r="AX126" s="29">
        <v>-728.23332794185615</v>
      </c>
      <c r="AY126" s="29">
        <v>9.7499999999999988E-23</v>
      </c>
      <c r="AZ126" s="30" t="s">
        <v>61</v>
      </c>
      <c r="BA126" s="31"/>
      <c r="BB126" s="28" t="s">
        <v>54</v>
      </c>
      <c r="BC126" s="27">
        <v>0</v>
      </c>
      <c r="BD126" s="35">
        <v>45562.557824074072</v>
      </c>
    </row>
    <row r="127" spans="1:56" x14ac:dyDescent="0.2">
      <c r="A127" s="27">
        <v>221</v>
      </c>
      <c r="B127" s="27">
        <v>107</v>
      </c>
      <c r="C127" s="28" t="s">
        <v>140</v>
      </c>
      <c r="D127" s="28" t="s">
        <v>141</v>
      </c>
      <c r="E127" s="28" t="s">
        <v>52</v>
      </c>
      <c r="F127" s="28" t="s">
        <v>60</v>
      </c>
      <c r="G127" s="27">
        <v>0</v>
      </c>
      <c r="H127" s="28" t="s">
        <v>262</v>
      </c>
      <c r="I127" s="28" t="s">
        <v>254</v>
      </c>
      <c r="J127" s="28" t="s">
        <v>255</v>
      </c>
      <c r="K127" s="27">
        <v>2</v>
      </c>
      <c r="L127" s="27">
        <v>0.81915871161854636</v>
      </c>
      <c r="M127" s="27">
        <v>0</v>
      </c>
      <c r="N127" s="29">
        <v>152</v>
      </c>
      <c r="O127" s="29">
        <v>3010065.9879220952</v>
      </c>
      <c r="P127" s="29">
        <v>19803.065710013783</v>
      </c>
      <c r="Q127" s="29">
        <v>3226618.4408789151</v>
      </c>
      <c r="R127" s="29">
        <v>21227.752900519179</v>
      </c>
      <c r="S127" s="29">
        <v>1918814.7358305524</v>
      </c>
      <c r="T127" s="29">
        <v>12623.781156779951</v>
      </c>
      <c r="U127" s="29">
        <v>1627271.85</v>
      </c>
      <c r="V127" s="29">
        <v>10705.735855263158</v>
      </c>
      <c r="W127" s="29">
        <v>55448.31</v>
      </c>
      <c r="X127" s="29">
        <v>364.79151315789471</v>
      </c>
      <c r="Y127" s="29">
        <v>236094.57583055258</v>
      </c>
      <c r="Z127" s="29">
        <v>1553.2537883588982</v>
      </c>
      <c r="AA127" s="29">
        <v>338102.2826697781</v>
      </c>
      <c r="AB127" s="29">
        <v>2224.3571228274873</v>
      </c>
      <c r="AC127" s="29">
        <v>969701.42237858451</v>
      </c>
      <c r="AD127" s="29">
        <v>6379.6146209117387</v>
      </c>
      <c r="AE127" s="29">
        <v>576044.98009638512</v>
      </c>
      <c r="AF127" s="29">
        <v>3789.7696058972701</v>
      </c>
      <c r="AG127" s="29">
        <v>371668.66606080555</v>
      </c>
      <c r="AH127" s="29">
        <v>2445.1885925052989</v>
      </c>
      <c r="AI127" s="29">
        <v>21987.776221393862</v>
      </c>
      <c r="AJ127" s="29">
        <v>144.65642250917011</v>
      </c>
      <c r="AK127" s="29">
        <v>-216552.45295682005</v>
      </c>
      <c r="AL127" s="29">
        <v>-1424.6871905053952</v>
      </c>
      <c r="AM127" s="29">
        <v>2846781.0176552171</v>
      </c>
      <c r="AN127" s="29">
        <v>18728.822484573797</v>
      </c>
      <c r="AO127" s="29">
        <v>2004467.9658940607</v>
      </c>
      <c r="AP127" s="29">
        <v>13187.289249303032</v>
      </c>
      <c r="AQ127" s="29">
        <v>1025372.0873639759</v>
      </c>
      <c r="AR127" s="29">
        <v>6745.868995815631</v>
      </c>
      <c r="AS127" s="29">
        <v>842313.05176115618</v>
      </c>
      <c r="AT127" s="29">
        <v>5541.5332352707637</v>
      </c>
      <c r="AU127" s="29">
        <v>19774.065335941668</v>
      </c>
      <c r="AV127" s="29">
        <v>130.09253510487937</v>
      </c>
      <c r="AW127" s="29">
        <v>-163284.97026687814</v>
      </c>
      <c r="AX127" s="29">
        <v>-1074.2432254399876</v>
      </c>
      <c r="AY127" s="29">
        <v>-1.1799999999999999E-22</v>
      </c>
      <c r="AZ127" s="30" t="s">
        <v>61</v>
      </c>
      <c r="BA127" s="31"/>
      <c r="BB127" s="28" t="s">
        <v>54</v>
      </c>
      <c r="BC127" s="27">
        <v>0</v>
      </c>
      <c r="BD127" s="35">
        <v>45562.557824074072</v>
      </c>
    </row>
    <row r="128" spans="1:56" x14ac:dyDescent="0.2">
      <c r="A128" s="27">
        <v>91</v>
      </c>
      <c r="B128" s="27">
        <v>58</v>
      </c>
      <c r="C128" s="28" t="s">
        <v>142</v>
      </c>
      <c r="D128" s="28" t="s">
        <v>143</v>
      </c>
      <c r="E128" s="28" t="s">
        <v>52</v>
      </c>
      <c r="F128" s="28" t="s">
        <v>60</v>
      </c>
      <c r="G128" s="27">
        <v>0</v>
      </c>
      <c r="H128" s="28" t="s">
        <v>262</v>
      </c>
      <c r="I128" s="28" t="s">
        <v>252</v>
      </c>
      <c r="J128" s="28" t="s">
        <v>253</v>
      </c>
      <c r="K128" s="27">
        <v>1</v>
      </c>
      <c r="L128" s="27">
        <v>0.20412769373088308</v>
      </c>
      <c r="M128" s="27">
        <v>0</v>
      </c>
      <c r="N128" s="29">
        <v>25.5</v>
      </c>
      <c r="O128" s="29">
        <v>431938.64787699498</v>
      </c>
      <c r="P128" s="29">
        <v>16938.770504980195</v>
      </c>
      <c r="Q128" s="29">
        <v>445576.40888877062</v>
      </c>
      <c r="R128" s="29">
        <v>17473.584662304729</v>
      </c>
      <c r="S128" s="29">
        <v>321497.86178942584</v>
      </c>
      <c r="T128" s="29">
        <v>12607.759285859836</v>
      </c>
      <c r="U128" s="29">
        <v>304171.87402284215</v>
      </c>
      <c r="V128" s="29">
        <v>11928.308785209496</v>
      </c>
      <c r="W128" s="29">
        <v>3593.15</v>
      </c>
      <c r="X128" s="29">
        <v>140.9078431372549</v>
      </c>
      <c r="Y128" s="29">
        <v>13732.837766583691</v>
      </c>
      <c r="Z128" s="29">
        <v>538.54265751308594</v>
      </c>
      <c r="AA128" s="29">
        <v>62648.636561636275</v>
      </c>
      <c r="AB128" s="29">
        <v>2456.8092769269124</v>
      </c>
      <c r="AC128" s="29">
        <v>61429.910537708478</v>
      </c>
      <c r="AD128" s="29">
        <v>2409.0160995179795</v>
      </c>
      <c r="AE128" s="29">
        <v>9869.5739918881973</v>
      </c>
      <c r="AF128" s="29">
        <v>387.04211732894885</v>
      </c>
      <c r="AG128" s="29">
        <v>50546.434291058984</v>
      </c>
      <c r="AH128" s="29">
        <v>1982.2131094532933</v>
      </c>
      <c r="AI128" s="29">
        <v>1013.9022547612961</v>
      </c>
      <c r="AJ128" s="29">
        <v>39.760872735737102</v>
      </c>
      <c r="AK128" s="29">
        <v>-13637.76101177561</v>
      </c>
      <c r="AL128" s="29">
        <v>-534.81415732453365</v>
      </c>
      <c r="AM128" s="29">
        <v>436559.02923394705</v>
      </c>
      <c r="AN128" s="29">
        <v>17119.961930743018</v>
      </c>
      <c r="AO128" s="29">
        <v>408933.20367518422</v>
      </c>
      <c r="AP128" s="29">
        <v>16036.596222556243</v>
      </c>
      <c r="AQ128" s="29">
        <v>27625.825558762786</v>
      </c>
      <c r="AR128" s="29">
        <v>1083.3657081867759</v>
      </c>
      <c r="AS128" s="29">
        <v>27625.825558762786</v>
      </c>
      <c r="AT128" s="29">
        <v>1083.3657081867759</v>
      </c>
      <c r="AU128" s="29">
        <v>4620.3813569520416</v>
      </c>
      <c r="AV128" s="29">
        <v>181.19142576282519</v>
      </c>
      <c r="AW128" s="29">
        <v>4620.3813569520435</v>
      </c>
      <c r="AX128" s="29">
        <v>181.19142576282519</v>
      </c>
      <c r="AY128" s="29">
        <v>6.7299999999999992E-23</v>
      </c>
      <c r="AZ128" s="30" t="s">
        <v>52</v>
      </c>
      <c r="BA128" s="31"/>
      <c r="BB128" s="28" t="s">
        <v>54</v>
      </c>
      <c r="BC128" s="27">
        <v>0</v>
      </c>
      <c r="BD128" s="35">
        <v>45562.557824074072</v>
      </c>
    </row>
    <row r="129" spans="1:56" x14ac:dyDescent="0.2">
      <c r="A129" s="27">
        <v>91</v>
      </c>
      <c r="B129" s="27">
        <v>58</v>
      </c>
      <c r="C129" s="28" t="s">
        <v>142</v>
      </c>
      <c r="D129" s="28" t="s">
        <v>143</v>
      </c>
      <c r="E129" s="28" t="s">
        <v>52</v>
      </c>
      <c r="F129" s="28" t="s">
        <v>60</v>
      </c>
      <c r="G129" s="27">
        <v>0</v>
      </c>
      <c r="H129" s="28" t="s">
        <v>262</v>
      </c>
      <c r="I129" s="28" t="s">
        <v>254</v>
      </c>
      <c r="J129" s="28" t="s">
        <v>255</v>
      </c>
      <c r="K129" s="27">
        <v>2</v>
      </c>
      <c r="L129" s="27">
        <v>0.79587230626911698</v>
      </c>
      <c r="M129" s="27">
        <v>0</v>
      </c>
      <c r="N129" s="29">
        <v>94</v>
      </c>
      <c r="O129" s="29">
        <v>1684083.1421230051</v>
      </c>
      <c r="P129" s="29">
        <v>17915.778107691542</v>
      </c>
      <c r="Q129" s="29">
        <v>1737255.3311112295</v>
      </c>
      <c r="R129" s="29">
        <v>18481.439692672655</v>
      </c>
      <c r="S129" s="29">
        <v>1249086.1882105742</v>
      </c>
      <c r="T129" s="29">
        <v>13288.150938410363</v>
      </c>
      <c r="U129" s="29">
        <v>1103878.2259771577</v>
      </c>
      <c r="V129" s="29">
        <v>11743.385382735722</v>
      </c>
      <c r="W129" s="29">
        <v>45473.17</v>
      </c>
      <c r="X129" s="29">
        <v>483.75712765957445</v>
      </c>
      <c r="Y129" s="29">
        <v>99734.792233416316</v>
      </c>
      <c r="Z129" s="29">
        <v>1061.008428015067</v>
      </c>
      <c r="AA129" s="29">
        <v>248660.41343836373</v>
      </c>
      <c r="AB129" s="29">
        <v>2645.3235472166352</v>
      </c>
      <c r="AC129" s="29">
        <v>239508.72946229158</v>
      </c>
      <c r="AD129" s="29">
        <v>2547.9652070456541</v>
      </c>
      <c r="AE129" s="29">
        <v>38480.426008111805</v>
      </c>
      <c r="AF129" s="29">
        <v>409.36623412884899</v>
      </c>
      <c r="AG129" s="29">
        <v>197075.20570894104</v>
      </c>
      <c r="AH129" s="29">
        <v>2096.5447415844787</v>
      </c>
      <c r="AI129" s="29">
        <v>3953.0977452387033</v>
      </c>
      <c r="AJ129" s="29">
        <v>42.054231332326637</v>
      </c>
      <c r="AK129" s="29">
        <v>-53172.188988224392</v>
      </c>
      <c r="AL129" s="29">
        <v>-565.66158498111054</v>
      </c>
      <c r="AM129" s="29">
        <v>1702097.5207660531</v>
      </c>
      <c r="AN129" s="29">
        <v>18107.420433681415</v>
      </c>
      <c r="AO129" s="29">
        <v>1594387.3463248159</v>
      </c>
      <c r="AP129" s="29">
        <v>16961.567514093786</v>
      </c>
      <c r="AQ129" s="29">
        <v>107710.17444123722</v>
      </c>
      <c r="AR129" s="29">
        <v>1145.8529195876299</v>
      </c>
      <c r="AS129" s="29">
        <v>107710.17444123722</v>
      </c>
      <c r="AT129" s="29">
        <v>1145.8529195876299</v>
      </c>
      <c r="AU129" s="29">
        <v>18014.378643047959</v>
      </c>
      <c r="AV129" s="29">
        <v>191.64232598987186</v>
      </c>
      <c r="AW129" s="29">
        <v>18014.378643047956</v>
      </c>
      <c r="AX129" s="29">
        <v>191.64232598987186</v>
      </c>
      <c r="AY129" s="29">
        <v>-6.6999999999999997E-23</v>
      </c>
      <c r="AZ129" s="30" t="s">
        <v>52</v>
      </c>
      <c r="BA129" s="31"/>
      <c r="BB129" s="28" t="s">
        <v>54</v>
      </c>
      <c r="BC129" s="27">
        <v>0</v>
      </c>
      <c r="BD129" s="35">
        <v>45562.557824074072</v>
      </c>
    </row>
    <row r="130" spans="1:56" x14ac:dyDescent="0.2">
      <c r="A130" s="27">
        <v>92</v>
      </c>
      <c r="B130" s="27">
        <v>59</v>
      </c>
      <c r="C130" s="28" t="s">
        <v>144</v>
      </c>
      <c r="D130" s="28" t="s">
        <v>145</v>
      </c>
      <c r="E130" s="28" t="s">
        <v>74</v>
      </c>
      <c r="F130" s="28" t="s">
        <v>60</v>
      </c>
      <c r="G130" s="27">
        <v>0</v>
      </c>
      <c r="H130" s="28" t="s">
        <v>262</v>
      </c>
      <c r="I130" s="28" t="s">
        <v>252</v>
      </c>
      <c r="J130" s="28" t="s">
        <v>253</v>
      </c>
      <c r="K130" s="27">
        <v>1</v>
      </c>
      <c r="L130" s="27">
        <v>0.15809778827549431</v>
      </c>
      <c r="M130" s="27">
        <v>0.56666666666666698</v>
      </c>
      <c r="N130" s="29">
        <v>17</v>
      </c>
      <c r="O130" s="29">
        <v>171578.91948388788</v>
      </c>
      <c r="P130" s="29">
        <v>10092.877616699287</v>
      </c>
      <c r="Q130" s="29">
        <v>206451.75651091608</v>
      </c>
      <c r="R130" s="29">
        <v>12144.220971230357</v>
      </c>
      <c r="S130" s="29">
        <v>145785.17679197955</v>
      </c>
      <c r="T130" s="29">
        <v>8575.598634822325</v>
      </c>
      <c r="U130" s="29">
        <v>142143.77259412961</v>
      </c>
      <c r="V130" s="29">
        <v>8361.3983878899762</v>
      </c>
      <c r="W130" s="29">
        <v>4546.17</v>
      </c>
      <c r="X130" s="29">
        <v>267.42176470588231</v>
      </c>
      <c r="Y130" s="29">
        <v>-904.76580215006459</v>
      </c>
      <c r="Z130" s="29">
        <v>-53.221517773533215</v>
      </c>
      <c r="AA130" s="29">
        <v>26355.176395676499</v>
      </c>
      <c r="AB130" s="29">
        <v>1550.3044938633234</v>
      </c>
      <c r="AC130" s="29">
        <v>34311.403323260034</v>
      </c>
      <c r="AD130" s="29">
        <v>2018.3178425447079</v>
      </c>
      <c r="AE130" s="29">
        <v>5897.0237880076957</v>
      </c>
      <c r="AF130" s="29">
        <v>346.88375223574684</v>
      </c>
      <c r="AG130" s="29">
        <v>27809.876832002159</v>
      </c>
      <c r="AH130" s="29">
        <v>1635.8751077648326</v>
      </c>
      <c r="AI130" s="29">
        <v>604.50270325018005</v>
      </c>
      <c r="AJ130" s="29">
        <v>35.558982544128234</v>
      </c>
      <c r="AK130" s="29">
        <v>-34872.837027028203</v>
      </c>
      <c r="AL130" s="29">
        <v>-2051.3433545310704</v>
      </c>
      <c r="AM130" s="29">
        <v>171041.96406067841</v>
      </c>
      <c r="AN130" s="29">
        <v>10061.292003569317</v>
      </c>
      <c r="AO130" s="29">
        <v>178102.13699169716</v>
      </c>
      <c r="AP130" s="29">
        <v>10476.596293629244</v>
      </c>
      <c r="AQ130" s="29">
        <v>-7005.9453896402538</v>
      </c>
      <c r="AR130" s="29">
        <v>-412.11443468472083</v>
      </c>
      <c r="AS130" s="29">
        <v>-7060.1729310187484</v>
      </c>
      <c r="AT130" s="29">
        <v>-415.30429005992642</v>
      </c>
      <c r="AU130" s="29">
        <v>-482.72788183098049</v>
      </c>
      <c r="AV130" s="29">
        <v>-28.395757754763562</v>
      </c>
      <c r="AW130" s="29">
        <v>-536.95542320947516</v>
      </c>
      <c r="AX130" s="29">
        <v>-31.585613129969122</v>
      </c>
      <c r="AY130" s="29">
        <v>2.9030000000000001E-23</v>
      </c>
      <c r="AZ130" s="30" t="s">
        <v>52</v>
      </c>
      <c r="BA130" s="31"/>
      <c r="BB130" s="28" t="s">
        <v>54</v>
      </c>
      <c r="BC130" s="27">
        <v>0</v>
      </c>
      <c r="BD130" s="35">
        <v>45562.557824074072</v>
      </c>
    </row>
    <row r="131" spans="1:56" x14ac:dyDescent="0.2">
      <c r="A131" s="27">
        <v>92</v>
      </c>
      <c r="B131" s="27">
        <v>59</v>
      </c>
      <c r="C131" s="28" t="s">
        <v>144</v>
      </c>
      <c r="D131" s="28" t="s">
        <v>145</v>
      </c>
      <c r="E131" s="28" t="s">
        <v>74</v>
      </c>
      <c r="F131" s="28" t="s">
        <v>60</v>
      </c>
      <c r="G131" s="27">
        <v>0</v>
      </c>
      <c r="H131" s="28" t="s">
        <v>262</v>
      </c>
      <c r="I131" s="28" t="s">
        <v>254</v>
      </c>
      <c r="J131" s="28" t="s">
        <v>255</v>
      </c>
      <c r="K131" s="27">
        <v>2</v>
      </c>
      <c r="L131" s="27">
        <v>0.84190221172450574</v>
      </c>
      <c r="M131" s="27">
        <v>0.43333333333333302</v>
      </c>
      <c r="N131" s="29">
        <v>44</v>
      </c>
      <c r="O131" s="29">
        <v>913691.92051611224</v>
      </c>
      <c r="P131" s="29">
        <v>20765.725466275275</v>
      </c>
      <c r="Q131" s="29">
        <v>1099396.7234890838</v>
      </c>
      <c r="R131" s="29">
        <v>24986.289170206452</v>
      </c>
      <c r="S131" s="29">
        <v>764687.05320802052</v>
      </c>
      <c r="T131" s="29">
        <v>17379.251209273192</v>
      </c>
      <c r="U131" s="29">
        <v>647793.93740587041</v>
      </c>
      <c r="V131" s="29">
        <v>14722.589486497056</v>
      </c>
      <c r="W131" s="29">
        <v>21885.87</v>
      </c>
      <c r="X131" s="29">
        <v>497.40613636363634</v>
      </c>
      <c r="Y131" s="29">
        <v>95007.245802150064</v>
      </c>
      <c r="Z131" s="29">
        <v>2159.2555864125011</v>
      </c>
      <c r="AA131" s="29">
        <v>151994.6136043235</v>
      </c>
      <c r="AB131" s="29">
        <v>3454.4230364618975</v>
      </c>
      <c r="AC131" s="29">
        <v>182715.05667673997</v>
      </c>
      <c r="AD131" s="29">
        <v>4152.6149244713624</v>
      </c>
      <c r="AE131" s="29">
        <v>31402.826211992306</v>
      </c>
      <c r="AF131" s="29">
        <v>713.70059572709783</v>
      </c>
      <c r="AG131" s="29">
        <v>148093.13316799785</v>
      </c>
      <c r="AH131" s="29">
        <v>3365.7530265454052</v>
      </c>
      <c r="AI131" s="29">
        <v>3219.0972967498196</v>
      </c>
      <c r="AJ131" s="29">
        <v>73.161302198859545</v>
      </c>
      <c r="AK131" s="29">
        <v>-185704.80297297181</v>
      </c>
      <c r="AL131" s="29">
        <v>-4220.5637039311769</v>
      </c>
      <c r="AM131" s="29">
        <v>910832.52593932161</v>
      </c>
      <c r="AN131" s="29">
        <v>20700.739225893674</v>
      </c>
      <c r="AO131" s="29">
        <v>948429.35300830286</v>
      </c>
      <c r="AP131" s="29">
        <v>21555.21256837052</v>
      </c>
      <c r="AQ131" s="29">
        <v>-37308.054610359744</v>
      </c>
      <c r="AR131" s="29">
        <v>-847.91033205363055</v>
      </c>
      <c r="AS131" s="29">
        <v>-37596.827068981256</v>
      </c>
      <c r="AT131" s="29">
        <v>-854.4733424768466</v>
      </c>
      <c r="AU131" s="29">
        <v>-2570.6221181690194</v>
      </c>
      <c r="AV131" s="29">
        <v>-58.423229958386798</v>
      </c>
      <c r="AW131" s="29">
        <v>-2859.3945767905252</v>
      </c>
      <c r="AX131" s="29">
        <v>-64.98624038160284</v>
      </c>
      <c r="AY131" s="29">
        <v>1.0099999999999999E-22</v>
      </c>
      <c r="AZ131" s="30" t="s">
        <v>52</v>
      </c>
      <c r="BA131" s="31"/>
      <c r="BB131" s="28" t="s">
        <v>54</v>
      </c>
      <c r="BC131" s="27">
        <v>0</v>
      </c>
      <c r="BD131" s="35">
        <v>45562.557824074072</v>
      </c>
    </row>
    <row r="132" spans="1:56" x14ac:dyDescent="0.2">
      <c r="A132" s="27">
        <v>93</v>
      </c>
      <c r="B132" s="27">
        <v>60</v>
      </c>
      <c r="C132" s="28" t="s">
        <v>146</v>
      </c>
      <c r="D132" s="28" t="s">
        <v>147</v>
      </c>
      <c r="E132" s="28" t="s">
        <v>52</v>
      </c>
      <c r="F132" s="28" t="s">
        <v>60</v>
      </c>
      <c r="G132" s="27">
        <v>0</v>
      </c>
      <c r="H132" s="28" t="s">
        <v>262</v>
      </c>
      <c r="I132" s="28" t="s">
        <v>252</v>
      </c>
      <c r="J132" s="28" t="s">
        <v>253</v>
      </c>
      <c r="K132" s="27">
        <v>1</v>
      </c>
      <c r="L132" s="27">
        <v>0.22722047548153976</v>
      </c>
      <c r="M132" s="27">
        <v>0</v>
      </c>
      <c r="N132" s="29">
        <v>49</v>
      </c>
      <c r="O132" s="29">
        <v>885229.1434049994</v>
      </c>
      <c r="P132" s="29">
        <v>18065.900885816314</v>
      </c>
      <c r="Q132" s="29">
        <v>909847.31173797534</v>
      </c>
      <c r="R132" s="29">
        <v>18568.312484448477</v>
      </c>
      <c r="S132" s="29">
        <v>601840.6048279776</v>
      </c>
      <c r="T132" s="29">
        <v>12282.461323019948</v>
      </c>
      <c r="U132" s="29">
        <v>544921.9803212703</v>
      </c>
      <c r="V132" s="29">
        <v>11120.856741250414</v>
      </c>
      <c r="W132" s="29">
        <v>13882.51</v>
      </c>
      <c r="X132" s="29">
        <v>283.31653061224489</v>
      </c>
      <c r="Y132" s="29">
        <v>43036.114506707185</v>
      </c>
      <c r="Z132" s="29">
        <v>878.28805115728937</v>
      </c>
      <c r="AA132" s="29">
        <v>100928.54039705153</v>
      </c>
      <c r="AB132" s="29">
        <v>2059.7661305520719</v>
      </c>
      <c r="AC132" s="29">
        <v>207078.16651294642</v>
      </c>
      <c r="AD132" s="29">
        <v>4226.0850308764575</v>
      </c>
      <c r="AE132" s="29">
        <v>80720.142080959646</v>
      </c>
      <c r="AF132" s="29">
        <v>1647.3498383869312</v>
      </c>
      <c r="AG132" s="29">
        <v>123764.59127436887</v>
      </c>
      <c r="AH132" s="29">
        <v>2525.8079851912012</v>
      </c>
      <c r="AI132" s="29">
        <v>2593.4331576179143</v>
      </c>
      <c r="AJ132" s="29">
        <v>52.927207298324788</v>
      </c>
      <c r="AK132" s="29">
        <v>-24618.1683329761</v>
      </c>
      <c r="AL132" s="29">
        <v>-502.41159863216535</v>
      </c>
      <c r="AM132" s="29">
        <v>840063.17753170454</v>
      </c>
      <c r="AN132" s="29">
        <v>17144.146480238869</v>
      </c>
      <c r="AO132" s="29">
        <v>738034.14020575339</v>
      </c>
      <c r="AP132" s="29">
        <v>15061.921228688843</v>
      </c>
      <c r="AQ132" s="29">
        <v>102029.03732595129</v>
      </c>
      <c r="AR132" s="29">
        <v>2082.2252515500254</v>
      </c>
      <c r="AS132" s="29">
        <v>102029.03732595129</v>
      </c>
      <c r="AT132" s="29">
        <v>2082.2252515500254</v>
      </c>
      <c r="AU132" s="29">
        <v>-45165.965873294772</v>
      </c>
      <c r="AV132" s="29">
        <v>-921.75440557744412</v>
      </c>
      <c r="AW132" s="29">
        <v>-45165.965873294772</v>
      </c>
      <c r="AX132" s="29">
        <v>-921.75440557744412</v>
      </c>
      <c r="AY132" s="29">
        <v>5.1000000000000001E-23</v>
      </c>
      <c r="AZ132" s="30" t="s">
        <v>61</v>
      </c>
      <c r="BA132" s="31"/>
      <c r="BB132" s="28" t="s">
        <v>54</v>
      </c>
      <c r="BC132" s="27">
        <v>0</v>
      </c>
      <c r="BD132" s="35">
        <v>45562.557824074072</v>
      </c>
    </row>
    <row r="133" spans="1:56" x14ac:dyDescent="0.2">
      <c r="A133" s="27">
        <v>93</v>
      </c>
      <c r="B133" s="27">
        <v>60</v>
      </c>
      <c r="C133" s="28" t="s">
        <v>146</v>
      </c>
      <c r="D133" s="28" t="s">
        <v>147</v>
      </c>
      <c r="E133" s="28" t="s">
        <v>52</v>
      </c>
      <c r="F133" s="28" t="s">
        <v>60</v>
      </c>
      <c r="G133" s="27">
        <v>0</v>
      </c>
      <c r="H133" s="28" t="s">
        <v>262</v>
      </c>
      <c r="I133" s="28" t="s">
        <v>254</v>
      </c>
      <c r="J133" s="28" t="s">
        <v>255</v>
      </c>
      <c r="K133" s="27">
        <v>2</v>
      </c>
      <c r="L133" s="27">
        <v>0.77277952451846033</v>
      </c>
      <c r="M133" s="27">
        <v>0</v>
      </c>
      <c r="N133" s="29">
        <v>154</v>
      </c>
      <c r="O133" s="29">
        <v>3010674.7865950004</v>
      </c>
      <c r="P133" s="29">
        <v>19549.836276590915</v>
      </c>
      <c r="Q133" s="29">
        <v>3094401.4682620247</v>
      </c>
      <c r="R133" s="29">
        <v>20093.516027675483</v>
      </c>
      <c r="S133" s="29">
        <v>2030285.1151720227</v>
      </c>
      <c r="T133" s="29">
        <v>13183.669579039108</v>
      </c>
      <c r="U133" s="29">
        <v>1766737.3696787297</v>
      </c>
      <c r="V133" s="29">
        <v>11472.320582329414</v>
      </c>
      <c r="W133" s="29">
        <v>73780.160000000003</v>
      </c>
      <c r="X133" s="29">
        <v>479.09194805194807</v>
      </c>
      <c r="Y133" s="29">
        <v>189767.58549329283</v>
      </c>
      <c r="Z133" s="29">
        <v>1232.2570486577454</v>
      </c>
      <c r="AA133" s="29">
        <v>359841.05960294849</v>
      </c>
      <c r="AB133" s="29">
        <v>2336.6302571620026</v>
      </c>
      <c r="AC133" s="29">
        <v>704275.2934870536</v>
      </c>
      <c r="AD133" s="29">
        <v>4573.2161914743738</v>
      </c>
      <c r="AE133" s="29">
        <v>274530.15791904042</v>
      </c>
      <c r="AF133" s="29">
        <v>1782.6633631106517</v>
      </c>
      <c r="AG133" s="29">
        <v>420924.83872563118</v>
      </c>
      <c r="AH133" s="29">
        <v>2733.278173543059</v>
      </c>
      <c r="AI133" s="29">
        <v>8820.2968423820857</v>
      </c>
      <c r="AJ133" s="29">
        <v>57.274654820662889</v>
      </c>
      <c r="AK133" s="29">
        <v>-83726.681667023906</v>
      </c>
      <c r="AL133" s="29">
        <v>-543.67975108457074</v>
      </c>
      <c r="AM133" s="29">
        <v>2857064.8024682952</v>
      </c>
      <c r="AN133" s="29">
        <v>18552.368847196725</v>
      </c>
      <c r="AO133" s="29">
        <v>2510062.8397942465</v>
      </c>
      <c r="AP133" s="29">
        <v>16299.109349313292</v>
      </c>
      <c r="AQ133" s="29">
        <v>347001.96267404873</v>
      </c>
      <c r="AR133" s="29">
        <v>2253.2594978834331</v>
      </c>
      <c r="AS133" s="29">
        <v>347001.96267404873</v>
      </c>
      <c r="AT133" s="29">
        <v>2253.2594978834331</v>
      </c>
      <c r="AU133" s="29">
        <v>-153609.98412670524</v>
      </c>
      <c r="AV133" s="29">
        <v>-997.46742939418971</v>
      </c>
      <c r="AW133" s="29">
        <v>-153609.98412670524</v>
      </c>
      <c r="AX133" s="29">
        <v>-997.46742939418971</v>
      </c>
      <c r="AY133" s="29">
        <v>-5.0000000000000002E-23</v>
      </c>
      <c r="AZ133" s="30" t="s">
        <v>61</v>
      </c>
      <c r="BA133" s="31"/>
      <c r="BB133" s="28" t="s">
        <v>54</v>
      </c>
      <c r="BC133" s="27">
        <v>0</v>
      </c>
      <c r="BD133" s="35">
        <v>45562.557824074072</v>
      </c>
    </row>
    <row r="134" spans="1:56" x14ac:dyDescent="0.2">
      <c r="A134" s="27">
        <v>96</v>
      </c>
      <c r="B134" s="27">
        <v>62</v>
      </c>
      <c r="C134" s="28" t="s">
        <v>148</v>
      </c>
      <c r="D134" s="28" t="s">
        <v>149</v>
      </c>
      <c r="E134" s="28" t="s">
        <v>52</v>
      </c>
      <c r="F134" s="28" t="s">
        <v>60</v>
      </c>
      <c r="G134" s="27">
        <v>0</v>
      </c>
      <c r="H134" s="28" t="s">
        <v>262</v>
      </c>
      <c r="I134" s="28" t="s">
        <v>252</v>
      </c>
      <c r="J134" s="28" t="s">
        <v>253</v>
      </c>
      <c r="K134" s="27">
        <v>1</v>
      </c>
      <c r="L134" s="27">
        <v>0.23091033663875604</v>
      </c>
      <c r="M134" s="27">
        <v>0</v>
      </c>
      <c r="N134" s="29">
        <v>79.5</v>
      </c>
      <c r="O134" s="29">
        <v>1152907.151321756</v>
      </c>
      <c r="P134" s="29">
        <v>14501.976746185606</v>
      </c>
      <c r="Q134" s="29">
        <v>1170282.0804207567</v>
      </c>
      <c r="R134" s="29">
        <v>14720.52931346864</v>
      </c>
      <c r="S134" s="29">
        <v>848442.64394404006</v>
      </c>
      <c r="T134" s="29">
        <v>10672.234515019371</v>
      </c>
      <c r="U134" s="29">
        <v>809588.57414439588</v>
      </c>
      <c r="V134" s="29">
        <v>10183.504077287998</v>
      </c>
      <c r="W134" s="29">
        <v>17727.59</v>
      </c>
      <c r="X134" s="29">
        <v>222.98855345911949</v>
      </c>
      <c r="Y134" s="29">
        <v>21126.479799644228</v>
      </c>
      <c r="Z134" s="29">
        <v>265.74188427225442</v>
      </c>
      <c r="AA134" s="29">
        <v>139010.01906430352</v>
      </c>
      <c r="AB134" s="29">
        <v>1748.5536989220564</v>
      </c>
      <c r="AC134" s="29">
        <v>182829.41741241326</v>
      </c>
      <c r="AD134" s="29">
        <v>2299.7410995272103</v>
      </c>
      <c r="AE134" s="29">
        <v>26297.269870172058</v>
      </c>
      <c r="AF134" s="29">
        <v>330.78326880719567</v>
      </c>
      <c r="AG134" s="29">
        <v>153174.08548050138</v>
      </c>
      <c r="AH134" s="29">
        <v>1926.718056358508</v>
      </c>
      <c r="AI134" s="29">
        <v>3358.0620617398031</v>
      </c>
      <c r="AJ134" s="29">
        <v>42.239774361506967</v>
      </c>
      <c r="AK134" s="29">
        <v>-17374.929099001019</v>
      </c>
      <c r="AL134" s="29">
        <v>-218.55256728303169</v>
      </c>
      <c r="AM134" s="29">
        <v>1132568.2894691068</v>
      </c>
      <c r="AN134" s="29">
        <v>14246.142005900714</v>
      </c>
      <c r="AO134" s="29">
        <v>806745.49169970304</v>
      </c>
      <c r="AP134" s="29">
        <v>10147.742033958528</v>
      </c>
      <c r="AQ134" s="29">
        <v>309846.11157736822</v>
      </c>
      <c r="AR134" s="29">
        <v>3897.4353657530592</v>
      </c>
      <c r="AS134" s="29">
        <v>325822.79776940378</v>
      </c>
      <c r="AT134" s="29">
        <v>4098.3999719421845</v>
      </c>
      <c r="AU134" s="29">
        <v>-36315.548044684496</v>
      </c>
      <c r="AV134" s="29">
        <v>-456.79934647401876</v>
      </c>
      <c r="AW134" s="29">
        <v>-20338.861852648963</v>
      </c>
      <c r="AX134" s="29">
        <v>-255.8347402848926</v>
      </c>
      <c r="AY134" s="29">
        <v>-1.0000000000000001E-24</v>
      </c>
      <c r="AZ134" s="30" t="s">
        <v>52</v>
      </c>
      <c r="BA134" s="31"/>
      <c r="BB134" s="28" t="s">
        <v>54</v>
      </c>
      <c r="BC134" s="27">
        <v>0</v>
      </c>
      <c r="BD134" s="35">
        <v>45562.557824074072</v>
      </c>
    </row>
    <row r="135" spans="1:56" x14ac:dyDescent="0.2">
      <c r="A135" s="27">
        <v>96</v>
      </c>
      <c r="B135" s="27">
        <v>62</v>
      </c>
      <c r="C135" s="28" t="s">
        <v>148</v>
      </c>
      <c r="D135" s="28" t="s">
        <v>149</v>
      </c>
      <c r="E135" s="28" t="s">
        <v>52</v>
      </c>
      <c r="F135" s="28" t="s">
        <v>60</v>
      </c>
      <c r="G135" s="27">
        <v>0</v>
      </c>
      <c r="H135" s="28" t="s">
        <v>262</v>
      </c>
      <c r="I135" s="28" t="s">
        <v>254</v>
      </c>
      <c r="J135" s="28" t="s">
        <v>255</v>
      </c>
      <c r="K135" s="27">
        <v>2</v>
      </c>
      <c r="L135" s="27">
        <v>0.76908966336124407</v>
      </c>
      <c r="M135" s="27">
        <v>0</v>
      </c>
      <c r="N135" s="29">
        <v>207</v>
      </c>
      <c r="O135" s="29">
        <v>3839970.8986782441</v>
      </c>
      <c r="P135" s="29">
        <v>18550.58405158572</v>
      </c>
      <c r="Q135" s="29">
        <v>3897841.3195792432</v>
      </c>
      <c r="R135" s="29">
        <v>18830.151302315186</v>
      </c>
      <c r="S135" s="29">
        <v>2779892.4560559602</v>
      </c>
      <c r="T135" s="29">
        <v>13429.432154859709</v>
      </c>
      <c r="U135" s="29">
        <v>2431641.6658556042</v>
      </c>
      <c r="V135" s="29">
        <v>11747.061187708234</v>
      </c>
      <c r="W135" s="29">
        <v>89109.54</v>
      </c>
      <c r="X135" s="29">
        <v>430.4808695652174</v>
      </c>
      <c r="Y135" s="29">
        <v>259141.2502003558</v>
      </c>
      <c r="Z135" s="29">
        <v>1251.8900975862598</v>
      </c>
      <c r="AA135" s="29">
        <v>509001.61093569658</v>
      </c>
      <c r="AB135" s="29">
        <v>2458.9449803656835</v>
      </c>
      <c r="AC135" s="29">
        <v>608947.25258758676</v>
      </c>
      <c r="AD135" s="29">
        <v>2941.7741670897908</v>
      </c>
      <c r="AE135" s="29">
        <v>87587.930129827946</v>
      </c>
      <c r="AF135" s="29">
        <v>423.13009724554558</v>
      </c>
      <c r="AG135" s="29">
        <v>510174.67451949872</v>
      </c>
      <c r="AH135" s="29">
        <v>2464.6119542004758</v>
      </c>
      <c r="AI135" s="29">
        <v>11184.647938260197</v>
      </c>
      <c r="AJ135" s="29">
        <v>54.03211564376906</v>
      </c>
      <c r="AK135" s="29">
        <v>-57870.420900998979</v>
      </c>
      <c r="AL135" s="29">
        <v>-279.56725072946364</v>
      </c>
      <c r="AM135" s="29">
        <v>3772228.5505308933</v>
      </c>
      <c r="AN135" s="29">
        <v>18223.326331067117</v>
      </c>
      <c r="AO135" s="29">
        <v>2687015.3483002973</v>
      </c>
      <c r="AP135" s="29">
        <v>12980.750474880662</v>
      </c>
      <c r="AQ135" s="29">
        <v>1031999.8884226319</v>
      </c>
      <c r="AR135" s="29">
        <v>4985.5067073557093</v>
      </c>
      <c r="AS135" s="29">
        <v>1085213.2022305962</v>
      </c>
      <c r="AT135" s="29">
        <v>5242.575856186455</v>
      </c>
      <c r="AU135" s="29">
        <v>-120955.66195531552</v>
      </c>
      <c r="AV135" s="29">
        <v>-584.32686934935032</v>
      </c>
      <c r="AW135" s="29">
        <v>-67742.348147351047</v>
      </c>
      <c r="AX135" s="29">
        <v>-327.25772051860406</v>
      </c>
      <c r="AY135" s="29">
        <v>0</v>
      </c>
      <c r="AZ135" s="30" t="s">
        <v>52</v>
      </c>
      <c r="BA135" s="31"/>
      <c r="BB135" s="28" t="s">
        <v>54</v>
      </c>
      <c r="BC135" s="27">
        <v>0</v>
      </c>
      <c r="BD135" s="35">
        <v>45562.557824074072</v>
      </c>
    </row>
    <row r="136" spans="1:56" x14ac:dyDescent="0.2">
      <c r="A136" s="27">
        <v>99</v>
      </c>
      <c r="B136" s="27">
        <v>63</v>
      </c>
      <c r="C136" s="28" t="s">
        <v>150</v>
      </c>
      <c r="D136" s="28" t="s">
        <v>151</v>
      </c>
      <c r="E136" s="28" t="s">
        <v>52</v>
      </c>
      <c r="F136" s="28" t="s">
        <v>60</v>
      </c>
      <c r="G136" s="27">
        <v>0</v>
      </c>
      <c r="H136" s="28" t="s">
        <v>262</v>
      </c>
      <c r="I136" s="28" t="s">
        <v>252</v>
      </c>
      <c r="J136" s="28" t="s">
        <v>253</v>
      </c>
      <c r="K136" s="27">
        <v>1</v>
      </c>
      <c r="L136" s="27">
        <v>0.18314482875479068</v>
      </c>
      <c r="M136" s="27">
        <v>0</v>
      </c>
      <c r="N136" s="29">
        <v>65.5</v>
      </c>
      <c r="O136" s="29">
        <v>678587.80742638581</v>
      </c>
      <c r="P136" s="29">
        <v>10360.119197349401</v>
      </c>
      <c r="Q136" s="29">
        <v>753700.36053103232</v>
      </c>
      <c r="R136" s="29">
        <v>11506.875733298202</v>
      </c>
      <c r="S136" s="29">
        <v>528743.9538071116</v>
      </c>
      <c r="T136" s="29">
        <v>8072.4267756810923</v>
      </c>
      <c r="U136" s="29">
        <v>502752.8680646178</v>
      </c>
      <c r="V136" s="29">
        <v>7675.6163063300428</v>
      </c>
      <c r="W136" s="29">
        <v>12928.2</v>
      </c>
      <c r="X136" s="29">
        <v>197.37709923664121</v>
      </c>
      <c r="Y136" s="29">
        <v>13062.885742493751</v>
      </c>
      <c r="Z136" s="29">
        <v>199.43337011440838</v>
      </c>
      <c r="AA136" s="29">
        <v>65446.029852898821</v>
      </c>
      <c r="AB136" s="29">
        <v>999.17602828853137</v>
      </c>
      <c r="AC136" s="29">
        <v>159510.37687102193</v>
      </c>
      <c r="AD136" s="29">
        <v>2435.2729293285784</v>
      </c>
      <c r="AE136" s="29">
        <v>80436.476209789049</v>
      </c>
      <c r="AF136" s="29">
        <v>1228.0378047296035</v>
      </c>
      <c r="AG136" s="29">
        <v>78841.782905269036</v>
      </c>
      <c r="AH136" s="29">
        <v>1203.6913420651758</v>
      </c>
      <c r="AI136" s="29">
        <v>232.11775596382171</v>
      </c>
      <c r="AJ136" s="29">
        <v>3.5437825337988045</v>
      </c>
      <c r="AK136" s="29">
        <v>-75112.553104646518</v>
      </c>
      <c r="AL136" s="29">
        <v>-1146.7565359488017</v>
      </c>
      <c r="AM136" s="29">
        <v>740608.64987177448</v>
      </c>
      <c r="AN136" s="29">
        <v>11307.002288118694</v>
      </c>
      <c r="AO136" s="29">
        <v>680638.05884084699</v>
      </c>
      <c r="AP136" s="29">
        <v>10391.420745661786</v>
      </c>
      <c r="AQ136" s="29">
        <v>0</v>
      </c>
      <c r="AR136" s="29">
        <v>0</v>
      </c>
      <c r="AS136" s="29">
        <v>59970.591030927455</v>
      </c>
      <c r="AT136" s="29">
        <v>915.58154245690764</v>
      </c>
      <c r="AU136" s="29">
        <v>2050.2514144612551</v>
      </c>
      <c r="AV136" s="29">
        <v>31.301548312385574</v>
      </c>
      <c r="AW136" s="29">
        <v>62020.842445388713</v>
      </c>
      <c r="AX136" s="29">
        <v>946.88309076929329</v>
      </c>
      <c r="AY136" s="29">
        <v>-8.8099999999999992E-23</v>
      </c>
      <c r="AZ136" s="30" t="s">
        <v>61</v>
      </c>
      <c r="BA136" s="31"/>
      <c r="BB136" s="28" t="s">
        <v>54</v>
      </c>
      <c r="BC136" s="27">
        <v>0</v>
      </c>
      <c r="BD136" s="35">
        <v>45562.557824074072</v>
      </c>
    </row>
    <row r="137" spans="1:56" x14ac:dyDescent="0.2">
      <c r="A137" s="27">
        <v>99</v>
      </c>
      <c r="B137" s="27">
        <v>63</v>
      </c>
      <c r="C137" s="28" t="s">
        <v>150</v>
      </c>
      <c r="D137" s="28" t="s">
        <v>151</v>
      </c>
      <c r="E137" s="28" t="s">
        <v>52</v>
      </c>
      <c r="F137" s="28" t="s">
        <v>60</v>
      </c>
      <c r="G137" s="27">
        <v>0</v>
      </c>
      <c r="H137" s="28" t="s">
        <v>262</v>
      </c>
      <c r="I137" s="28" t="s">
        <v>254</v>
      </c>
      <c r="J137" s="28" t="s">
        <v>255</v>
      </c>
      <c r="K137" s="27">
        <v>2</v>
      </c>
      <c r="L137" s="27">
        <v>0.81685517124520934</v>
      </c>
      <c r="M137" s="27">
        <v>0</v>
      </c>
      <c r="N137" s="29">
        <v>200.5</v>
      </c>
      <c r="O137" s="29">
        <v>3026609.9425736144</v>
      </c>
      <c r="P137" s="29">
        <v>15095.311434282366</v>
      </c>
      <c r="Q137" s="29">
        <v>3361623.9194689677</v>
      </c>
      <c r="R137" s="29">
        <v>16766.204087127022</v>
      </c>
      <c r="S137" s="29">
        <v>2349021.1961928885</v>
      </c>
      <c r="T137" s="29">
        <v>11715.81643986478</v>
      </c>
      <c r="U137" s="29">
        <v>2079894.9819353821</v>
      </c>
      <c r="V137" s="29">
        <v>10373.541057034327</v>
      </c>
      <c r="W137" s="29">
        <v>74905.3</v>
      </c>
      <c r="X137" s="29">
        <v>373.59251870324192</v>
      </c>
      <c r="Y137" s="29">
        <v>194220.91425750629</v>
      </c>
      <c r="Z137" s="29">
        <v>968.68286412721318</v>
      </c>
      <c r="AA137" s="29">
        <v>301160.98014710122</v>
      </c>
      <c r="AB137" s="29">
        <v>1502.0497762947689</v>
      </c>
      <c r="AC137" s="29">
        <v>711441.74312897818</v>
      </c>
      <c r="AD137" s="29">
        <v>3548.3378709674716</v>
      </c>
      <c r="AE137" s="29">
        <v>358759.52379021101</v>
      </c>
      <c r="AF137" s="29">
        <v>1789.3243081806031</v>
      </c>
      <c r="AG137" s="29">
        <v>351646.93709473102</v>
      </c>
      <c r="AH137" s="29">
        <v>1753.8500603228476</v>
      </c>
      <c r="AI137" s="29">
        <v>1035.2822440361781</v>
      </c>
      <c r="AJ137" s="29">
        <v>5.1635024640208398</v>
      </c>
      <c r="AK137" s="29">
        <v>-335013.97689535352</v>
      </c>
      <c r="AL137" s="29">
        <v>-1670.8926528446557</v>
      </c>
      <c r="AM137" s="29">
        <v>3303232.8001282257</v>
      </c>
      <c r="AN137" s="29">
        <v>16474.976559243019</v>
      </c>
      <c r="AO137" s="29">
        <v>3035754.3911591531</v>
      </c>
      <c r="AP137" s="29">
        <v>15140.919656654129</v>
      </c>
      <c r="AQ137" s="29">
        <v>0</v>
      </c>
      <c r="AR137" s="29">
        <v>0</v>
      </c>
      <c r="AS137" s="29">
        <v>267478.40896907257</v>
      </c>
      <c r="AT137" s="29">
        <v>1334.0569025888904</v>
      </c>
      <c r="AU137" s="29">
        <v>9144.4485855387447</v>
      </c>
      <c r="AV137" s="29">
        <v>45.608222371764313</v>
      </c>
      <c r="AW137" s="29">
        <v>276622.85755461128</v>
      </c>
      <c r="AX137" s="29">
        <v>1379.6651249606548</v>
      </c>
      <c r="AY137" s="29">
        <v>-2.0000000000000002E-24</v>
      </c>
      <c r="AZ137" s="30" t="s">
        <v>61</v>
      </c>
      <c r="BA137" s="31"/>
      <c r="BB137" s="28" t="s">
        <v>54</v>
      </c>
      <c r="BC137" s="27">
        <v>0</v>
      </c>
      <c r="BD137" s="35">
        <v>45562.557824074072</v>
      </c>
    </row>
    <row r="138" spans="1:56" x14ac:dyDescent="0.2">
      <c r="A138" s="27">
        <v>98</v>
      </c>
      <c r="B138" s="27">
        <v>64</v>
      </c>
      <c r="C138" s="28" t="s">
        <v>152</v>
      </c>
      <c r="D138" s="28" t="s">
        <v>151</v>
      </c>
      <c r="E138" s="28" t="s">
        <v>52</v>
      </c>
      <c r="F138" s="28" t="s">
        <v>57</v>
      </c>
      <c r="G138" s="27">
        <v>0</v>
      </c>
      <c r="H138" s="28" t="s">
        <v>262</v>
      </c>
      <c r="I138" s="28" t="s">
        <v>256</v>
      </c>
      <c r="J138" s="28" t="s">
        <v>257</v>
      </c>
      <c r="K138" s="27">
        <v>3</v>
      </c>
      <c r="L138" s="27">
        <v>1</v>
      </c>
      <c r="M138" s="27">
        <v>0</v>
      </c>
      <c r="N138" s="29">
        <v>184</v>
      </c>
      <c r="O138" s="29">
        <v>4646434.66</v>
      </c>
      <c r="P138" s="29">
        <v>25252.362282608694</v>
      </c>
      <c r="Q138" s="29">
        <v>4958199.6500000004</v>
      </c>
      <c r="R138" s="29">
        <v>26946.73722826087</v>
      </c>
      <c r="S138" s="29">
        <v>3418669.6</v>
      </c>
      <c r="T138" s="29">
        <v>18579.726086956522</v>
      </c>
      <c r="U138" s="29">
        <v>2904359.85</v>
      </c>
      <c r="V138" s="29">
        <v>15784.564402173915</v>
      </c>
      <c r="W138" s="29">
        <v>107846.2</v>
      </c>
      <c r="X138" s="29">
        <v>586.12065217391307</v>
      </c>
      <c r="Y138" s="29">
        <v>406463.55</v>
      </c>
      <c r="Z138" s="29">
        <v>2209.0410326086958</v>
      </c>
      <c r="AA138" s="29">
        <v>586065.30000000005</v>
      </c>
      <c r="AB138" s="29">
        <v>3185.1374999999998</v>
      </c>
      <c r="AC138" s="29">
        <v>953464.75</v>
      </c>
      <c r="AD138" s="29">
        <v>5181.8736413043471</v>
      </c>
      <c r="AE138" s="29">
        <v>318627</v>
      </c>
      <c r="AF138" s="29">
        <v>1731.6684782608693</v>
      </c>
      <c r="AG138" s="29">
        <v>578386.94999999995</v>
      </c>
      <c r="AH138" s="29">
        <v>3143.4073369565217</v>
      </c>
      <c r="AI138" s="29">
        <v>56450.8</v>
      </c>
      <c r="AJ138" s="29">
        <v>306.79782608695655</v>
      </c>
      <c r="AK138" s="29">
        <v>-311764.99</v>
      </c>
      <c r="AL138" s="29">
        <v>-1694.3749456521737</v>
      </c>
      <c r="AM138" s="29">
        <v>4871017.7300000004</v>
      </c>
      <c r="AN138" s="29">
        <v>26472.922445652173</v>
      </c>
      <c r="AO138" s="29">
        <v>3699761.73</v>
      </c>
      <c r="AP138" s="29">
        <v>20107.400706521741</v>
      </c>
      <c r="AQ138" s="29">
        <v>740776</v>
      </c>
      <c r="AR138" s="29">
        <v>4025.9565217391296</v>
      </c>
      <c r="AS138" s="29">
        <v>1171256</v>
      </c>
      <c r="AT138" s="29">
        <v>6365.5217391304341</v>
      </c>
      <c r="AU138" s="29">
        <v>-205896.93</v>
      </c>
      <c r="AV138" s="29">
        <v>-1119.005054347826</v>
      </c>
      <c r="AW138" s="29">
        <v>224583.07</v>
      </c>
      <c r="AX138" s="29">
        <v>1220.5601630434783</v>
      </c>
      <c r="AY138" s="29">
        <v>0</v>
      </c>
      <c r="AZ138" s="30" t="s">
        <v>52</v>
      </c>
      <c r="BA138" s="31"/>
      <c r="BB138" s="28" t="s">
        <v>54</v>
      </c>
      <c r="BC138" s="27">
        <v>0</v>
      </c>
      <c r="BD138" s="35">
        <v>45562.557824074072</v>
      </c>
    </row>
    <row r="139" spans="1:56" x14ac:dyDescent="0.2">
      <c r="A139" s="27">
        <v>100</v>
      </c>
      <c r="B139" s="27">
        <v>65</v>
      </c>
      <c r="C139" s="28" t="s">
        <v>153</v>
      </c>
      <c r="D139" s="28" t="s">
        <v>154</v>
      </c>
      <c r="E139" s="28" t="s">
        <v>52</v>
      </c>
      <c r="F139" s="28" t="s">
        <v>53</v>
      </c>
      <c r="G139" s="27">
        <v>0</v>
      </c>
      <c r="H139" s="28" t="s">
        <v>262</v>
      </c>
      <c r="I139" s="28" t="s">
        <v>252</v>
      </c>
      <c r="J139" s="28" t="s">
        <v>253</v>
      </c>
      <c r="K139" s="27">
        <v>1</v>
      </c>
      <c r="L139" s="27">
        <v>0.16886131467925755</v>
      </c>
      <c r="M139" s="27">
        <v>0</v>
      </c>
      <c r="N139" s="29">
        <v>145.5</v>
      </c>
      <c r="O139" s="29">
        <v>2227027.4722879725</v>
      </c>
      <c r="P139" s="29">
        <v>15306.03073737438</v>
      </c>
      <c r="Q139" s="29">
        <v>2331110.6484693913</v>
      </c>
      <c r="R139" s="29">
        <v>16021.37902728104</v>
      </c>
      <c r="S139" s="29">
        <v>1536133.3840210112</v>
      </c>
      <c r="T139" s="29">
        <v>10557.617759594579</v>
      </c>
      <c r="U139" s="29">
        <v>1495235.6453557536</v>
      </c>
      <c r="V139" s="29">
        <v>10276.533645056727</v>
      </c>
      <c r="W139" s="29">
        <v>27625.03</v>
      </c>
      <c r="X139" s="29">
        <v>189.86274914089347</v>
      </c>
      <c r="Y139" s="29">
        <v>13272.708665257687</v>
      </c>
      <c r="Z139" s="29">
        <v>91.221365396960053</v>
      </c>
      <c r="AA139" s="29">
        <v>213809.66372715574</v>
      </c>
      <c r="AB139" s="29">
        <v>1469.4822249289052</v>
      </c>
      <c r="AC139" s="29">
        <v>581167.60072122433</v>
      </c>
      <c r="AD139" s="29">
        <v>3994.2790427575551</v>
      </c>
      <c r="AE139" s="29">
        <v>216352.70161732016</v>
      </c>
      <c r="AF139" s="29">
        <v>1486.9601485726471</v>
      </c>
      <c r="AG139" s="29">
        <v>333748.85825549683</v>
      </c>
      <c r="AH139" s="29">
        <v>2293.8065859484318</v>
      </c>
      <c r="AI139" s="29">
        <v>31066.040848407327</v>
      </c>
      <c r="AJ139" s="29">
        <v>213.51230823647643</v>
      </c>
      <c r="AK139" s="29">
        <v>-104083.17618141894</v>
      </c>
      <c r="AL139" s="29">
        <v>-715.34828990665937</v>
      </c>
      <c r="AM139" s="29">
        <v>2239620.8789586476</v>
      </c>
      <c r="AN139" s="29">
        <v>15392.583360540535</v>
      </c>
      <c r="AO139" s="29">
        <v>1716720.2038060478</v>
      </c>
      <c r="AP139" s="29">
        <v>11798.764287326789</v>
      </c>
      <c r="AQ139" s="29">
        <v>518026.15558175393</v>
      </c>
      <c r="AR139" s="29">
        <v>3560.3172204931529</v>
      </c>
      <c r="AS139" s="29">
        <v>522900.67515259999</v>
      </c>
      <c r="AT139" s="29">
        <v>3593.819073213745</v>
      </c>
      <c r="AU139" s="29">
        <v>7718.8870998294124</v>
      </c>
      <c r="AV139" s="29">
        <v>53.050770445562975</v>
      </c>
      <c r="AW139" s="29">
        <v>12593.40667067554</v>
      </c>
      <c r="AX139" s="29">
        <v>86.552623166154916</v>
      </c>
      <c r="AY139" s="29">
        <v>-2.2689999999999997E-22</v>
      </c>
      <c r="AZ139" s="30" t="s">
        <v>61</v>
      </c>
      <c r="BA139" s="31"/>
      <c r="BB139" s="28" t="s">
        <v>54</v>
      </c>
      <c r="BC139" s="27">
        <v>0</v>
      </c>
      <c r="BD139" s="35">
        <v>45562.557824074072</v>
      </c>
    </row>
    <row r="140" spans="1:56" x14ac:dyDescent="0.2">
      <c r="A140" s="27">
        <v>100</v>
      </c>
      <c r="B140" s="27">
        <v>65</v>
      </c>
      <c r="C140" s="28" t="s">
        <v>153</v>
      </c>
      <c r="D140" s="28" t="s">
        <v>154</v>
      </c>
      <c r="E140" s="28" t="s">
        <v>52</v>
      </c>
      <c r="F140" s="28" t="s">
        <v>53</v>
      </c>
      <c r="G140" s="27">
        <v>0</v>
      </c>
      <c r="H140" s="28" t="s">
        <v>262</v>
      </c>
      <c r="I140" s="28" t="s">
        <v>254</v>
      </c>
      <c r="J140" s="28" t="s">
        <v>255</v>
      </c>
      <c r="K140" s="27">
        <v>2</v>
      </c>
      <c r="L140" s="27">
        <v>0.50768511029000896</v>
      </c>
      <c r="M140" s="27">
        <v>0</v>
      </c>
      <c r="N140" s="29">
        <v>410</v>
      </c>
      <c r="O140" s="29">
        <v>6695605.1481356993</v>
      </c>
      <c r="P140" s="29">
        <v>16330.744263745608</v>
      </c>
      <c r="Q140" s="29">
        <v>7008533.4163975418</v>
      </c>
      <c r="R140" s="29">
        <v>17093.983942433028</v>
      </c>
      <c r="S140" s="29">
        <v>4603253.8745304709</v>
      </c>
      <c r="T140" s="29">
        <v>11227.448474464563</v>
      </c>
      <c r="U140" s="29">
        <v>4168397.095910402</v>
      </c>
      <c r="V140" s="29">
        <v>10166.822185147323</v>
      </c>
      <c r="W140" s="29">
        <v>150302.73000000001</v>
      </c>
      <c r="X140" s="29">
        <v>366.59202439024392</v>
      </c>
      <c r="Y140" s="29">
        <v>284554.04862006911</v>
      </c>
      <c r="Z140" s="29">
        <v>694.03426492699771</v>
      </c>
      <c r="AA140" s="29">
        <v>657986.87137255503</v>
      </c>
      <c r="AB140" s="29">
        <v>1604.8460277379388</v>
      </c>
      <c r="AC140" s="29">
        <v>1747292.6704945154</v>
      </c>
      <c r="AD140" s="29">
        <v>4261.6894402305252</v>
      </c>
      <c r="AE140" s="29">
        <v>650468.96851871372</v>
      </c>
      <c r="AF140" s="29">
        <v>1586.5096793139357</v>
      </c>
      <c r="AG140" s="29">
        <v>1003422.9938008407</v>
      </c>
      <c r="AH140" s="29">
        <v>2447.3731556118064</v>
      </c>
      <c r="AI140" s="29">
        <v>93400.708174961037</v>
      </c>
      <c r="AJ140" s="29">
        <v>227.80660530478301</v>
      </c>
      <c r="AK140" s="29">
        <v>-312928.26826184249</v>
      </c>
      <c r="AL140" s="29">
        <v>-763.23967868742068</v>
      </c>
      <c r="AM140" s="29">
        <v>6733467.4913649512</v>
      </c>
      <c r="AN140" s="29">
        <v>16423.09144235354</v>
      </c>
      <c r="AO140" s="29">
        <v>5161355.5636578212</v>
      </c>
      <c r="AP140" s="29">
        <v>12588.672106482492</v>
      </c>
      <c r="AQ140" s="29">
        <v>1557456.5816283883</v>
      </c>
      <c r="AR140" s="29">
        <v>3798.6745893375319</v>
      </c>
      <c r="AS140" s="29">
        <v>1572111.9277071299</v>
      </c>
      <c r="AT140" s="29">
        <v>3834.4193358710486</v>
      </c>
      <c r="AU140" s="29">
        <v>23206.997150510717</v>
      </c>
      <c r="AV140" s="29">
        <v>56.602432074416377</v>
      </c>
      <c r="AW140" s="29">
        <v>37862.343229252408</v>
      </c>
      <c r="AX140" s="29">
        <v>92.34717860793269</v>
      </c>
      <c r="AY140" s="29">
        <v>7.3E-23</v>
      </c>
      <c r="AZ140" s="30" t="s">
        <v>61</v>
      </c>
      <c r="BA140" s="31"/>
      <c r="BB140" s="28" t="s">
        <v>54</v>
      </c>
      <c r="BC140" s="27">
        <v>0</v>
      </c>
      <c r="BD140" s="35">
        <v>45562.557824074072</v>
      </c>
    </row>
    <row r="141" spans="1:56" x14ac:dyDescent="0.2">
      <c r="A141" s="27">
        <v>100</v>
      </c>
      <c r="B141" s="27">
        <v>65</v>
      </c>
      <c r="C141" s="28" t="s">
        <v>153</v>
      </c>
      <c r="D141" s="28" t="s">
        <v>154</v>
      </c>
      <c r="E141" s="28" t="s">
        <v>52</v>
      </c>
      <c r="F141" s="28" t="s">
        <v>53</v>
      </c>
      <c r="G141" s="27">
        <v>0</v>
      </c>
      <c r="H141" s="28" t="s">
        <v>262</v>
      </c>
      <c r="I141" s="28" t="s">
        <v>256</v>
      </c>
      <c r="J141" s="28" t="s">
        <v>257</v>
      </c>
      <c r="K141" s="27">
        <v>3</v>
      </c>
      <c r="L141" s="27">
        <v>0.32345357503073346</v>
      </c>
      <c r="M141" s="27">
        <v>0</v>
      </c>
      <c r="N141" s="29">
        <v>170</v>
      </c>
      <c r="O141" s="29">
        <v>4265867.5195763288</v>
      </c>
      <c r="P141" s="29">
        <v>25093.33835044899</v>
      </c>
      <c r="Q141" s="29">
        <v>4482806.3051330671</v>
      </c>
      <c r="R141" s="29">
        <v>26369.448853723927</v>
      </c>
      <c r="S141" s="29">
        <v>2923721.0414485177</v>
      </c>
      <c r="T141" s="29">
        <v>17198.359067344223</v>
      </c>
      <c r="U141" s="29">
        <v>2596539.2087338446</v>
      </c>
      <c r="V141" s="29">
        <v>15273.760051375559</v>
      </c>
      <c r="W141" s="29">
        <v>107722.47</v>
      </c>
      <c r="X141" s="29">
        <v>633.66158823529406</v>
      </c>
      <c r="Y141" s="29">
        <v>219459.36271467322</v>
      </c>
      <c r="Z141" s="29">
        <v>1290.9374277333718</v>
      </c>
      <c r="AA141" s="29">
        <v>445859.66490028932</v>
      </c>
      <c r="AB141" s="29">
        <v>2622.7039111781719</v>
      </c>
      <c r="AC141" s="29">
        <v>1113225.5987842602</v>
      </c>
      <c r="AD141" s="29">
        <v>6548.3858752015294</v>
      </c>
      <c r="AE141" s="29">
        <v>414423.24986396619</v>
      </c>
      <c r="AF141" s="29">
        <v>2437.7838227292123</v>
      </c>
      <c r="AG141" s="29">
        <v>639295.39794366248</v>
      </c>
      <c r="AH141" s="29">
        <v>3760.5611643744846</v>
      </c>
      <c r="AI141" s="29">
        <v>59506.950976631655</v>
      </c>
      <c r="AJ141" s="29">
        <v>350.0408880978332</v>
      </c>
      <c r="AK141" s="29">
        <v>-216938.78555673856</v>
      </c>
      <c r="AL141" s="29">
        <v>-1276.1105032749326</v>
      </c>
      <c r="AM141" s="29">
        <v>4289990.1696764007</v>
      </c>
      <c r="AN141" s="29">
        <v>25235.236292214126</v>
      </c>
      <c r="AO141" s="29">
        <v>3288374.7725361306</v>
      </c>
      <c r="AP141" s="29">
        <v>19343.381014918417</v>
      </c>
      <c r="AQ141" s="29">
        <v>992278.26278985804</v>
      </c>
      <c r="AR141" s="29">
        <v>5836.9309575873986</v>
      </c>
      <c r="AS141" s="29">
        <v>1001615.3971402701</v>
      </c>
      <c r="AT141" s="29">
        <v>5891.8552772957064</v>
      </c>
      <c r="AU141" s="29">
        <v>14785.515749659869</v>
      </c>
      <c r="AV141" s="29">
        <v>86.973622056822762</v>
      </c>
      <c r="AW141" s="29">
        <v>24122.650100072053</v>
      </c>
      <c r="AX141" s="29">
        <v>141.89794176512973</v>
      </c>
      <c r="AY141" s="29">
        <v>5.3999999999999997E-23</v>
      </c>
      <c r="AZ141" s="30" t="s">
        <v>61</v>
      </c>
      <c r="BA141" s="31"/>
      <c r="BB141" s="28" t="s">
        <v>54</v>
      </c>
      <c r="BC141" s="27">
        <v>0</v>
      </c>
      <c r="BD141" s="35">
        <v>45562.557824074072</v>
      </c>
    </row>
    <row r="142" spans="1:56" x14ac:dyDescent="0.2">
      <c r="A142" s="27">
        <v>101</v>
      </c>
      <c r="B142" s="27">
        <v>66</v>
      </c>
      <c r="C142" s="28" t="s">
        <v>155</v>
      </c>
      <c r="D142" s="28" t="s">
        <v>156</v>
      </c>
      <c r="E142" s="28" t="s">
        <v>52</v>
      </c>
      <c r="F142" s="28" t="s">
        <v>60</v>
      </c>
      <c r="G142" s="27">
        <v>0</v>
      </c>
      <c r="H142" s="28" t="s">
        <v>262</v>
      </c>
      <c r="I142" s="28" t="s">
        <v>252</v>
      </c>
      <c r="J142" s="28" t="s">
        <v>253</v>
      </c>
      <c r="K142" s="27">
        <v>1</v>
      </c>
      <c r="L142" s="27">
        <v>0.19293460692382497</v>
      </c>
      <c r="M142" s="27">
        <v>0</v>
      </c>
      <c r="N142" s="29">
        <v>84</v>
      </c>
      <c r="O142" s="29">
        <v>965994.93186650169</v>
      </c>
      <c r="P142" s="29">
        <v>11499.9396650774</v>
      </c>
      <c r="Q142" s="29">
        <v>1050741.0798059623</v>
      </c>
      <c r="R142" s="29">
        <v>12508.822378642408</v>
      </c>
      <c r="S142" s="29">
        <v>695748.97574944608</v>
      </c>
      <c r="T142" s="29">
        <v>8282.7259017791184</v>
      </c>
      <c r="U142" s="29">
        <v>663284.25736345747</v>
      </c>
      <c r="V142" s="29">
        <v>7896.2411590887777</v>
      </c>
      <c r="W142" s="29">
        <v>14114.35</v>
      </c>
      <c r="X142" s="29">
        <v>168.02797619047618</v>
      </c>
      <c r="Y142" s="29">
        <v>18350.368385988637</v>
      </c>
      <c r="Z142" s="29">
        <v>218.4567664998647</v>
      </c>
      <c r="AA142" s="29">
        <v>90121.433425198891</v>
      </c>
      <c r="AB142" s="29">
        <v>1072.8742074428437</v>
      </c>
      <c r="AC142" s="29">
        <v>264870.67063131731</v>
      </c>
      <c r="AD142" s="29">
        <v>3153.2222694204438</v>
      </c>
      <c r="AE142" s="29">
        <v>115171.2235226482</v>
      </c>
      <c r="AF142" s="29">
        <v>1371.0859943172404</v>
      </c>
      <c r="AG142" s="29">
        <v>134125.34118164273</v>
      </c>
      <c r="AH142" s="29">
        <v>1596.7302521624133</v>
      </c>
      <c r="AI142" s="29">
        <v>15574.105927026385</v>
      </c>
      <c r="AJ142" s="29">
        <v>185.40602294079028</v>
      </c>
      <c r="AK142" s="29">
        <v>-84746.147939460556</v>
      </c>
      <c r="AL142" s="29">
        <v>-1008.8827135650065</v>
      </c>
      <c r="AM142" s="29">
        <v>919938.33880530531</v>
      </c>
      <c r="AN142" s="29">
        <v>10951.646890539349</v>
      </c>
      <c r="AO142" s="29">
        <v>1001753.9952828157</v>
      </c>
      <c r="AP142" s="29">
        <v>11925.642800985901</v>
      </c>
      <c r="AQ142" s="29">
        <v>-102589.69734342623</v>
      </c>
      <c r="AR142" s="29">
        <v>-1221.3059207550739</v>
      </c>
      <c r="AS142" s="29">
        <v>-81815.656477510303</v>
      </c>
      <c r="AT142" s="29">
        <v>-973.99591044655097</v>
      </c>
      <c r="AU142" s="29">
        <v>-66830.633927112285</v>
      </c>
      <c r="AV142" s="29">
        <v>-795.60278484657476</v>
      </c>
      <c r="AW142" s="29">
        <v>-46056.593061196356</v>
      </c>
      <c r="AX142" s="29">
        <v>-548.29277453805184</v>
      </c>
      <c r="AY142" s="29">
        <v>-3.0999999999999999E-23</v>
      </c>
      <c r="AZ142" s="30" t="s">
        <v>52</v>
      </c>
      <c r="BA142" s="31"/>
      <c r="BB142" s="28" t="s">
        <v>54</v>
      </c>
      <c r="BC142" s="27">
        <v>0</v>
      </c>
      <c r="BD142" s="35">
        <v>45562.557824074072</v>
      </c>
    </row>
    <row r="143" spans="1:56" x14ac:dyDescent="0.2">
      <c r="A143" s="27">
        <v>101</v>
      </c>
      <c r="B143" s="27">
        <v>66</v>
      </c>
      <c r="C143" s="28" t="s">
        <v>155</v>
      </c>
      <c r="D143" s="28" t="s">
        <v>156</v>
      </c>
      <c r="E143" s="28" t="s">
        <v>52</v>
      </c>
      <c r="F143" s="28" t="s">
        <v>60</v>
      </c>
      <c r="G143" s="27">
        <v>0</v>
      </c>
      <c r="H143" s="28" t="s">
        <v>262</v>
      </c>
      <c r="I143" s="28" t="s">
        <v>254</v>
      </c>
      <c r="J143" s="28" t="s">
        <v>255</v>
      </c>
      <c r="K143" s="27">
        <v>2</v>
      </c>
      <c r="L143" s="27">
        <v>0.80706539307617509</v>
      </c>
      <c r="M143" s="27">
        <v>0</v>
      </c>
      <c r="N143" s="29">
        <v>218</v>
      </c>
      <c r="O143" s="29">
        <v>4040856.5981334983</v>
      </c>
      <c r="P143" s="29">
        <v>18536.039440979352</v>
      </c>
      <c r="Q143" s="29">
        <v>4395358.4901940376</v>
      </c>
      <c r="R143" s="29">
        <v>20162.194909146961</v>
      </c>
      <c r="S143" s="29">
        <v>2891010.3442505538</v>
      </c>
      <c r="T143" s="29">
        <v>13261.515340598873</v>
      </c>
      <c r="U143" s="29">
        <v>2629466.542636543</v>
      </c>
      <c r="V143" s="29">
        <v>12061.773131360289</v>
      </c>
      <c r="W143" s="29">
        <v>100854.82</v>
      </c>
      <c r="X143" s="29">
        <v>462.63678899082566</v>
      </c>
      <c r="Y143" s="29">
        <v>160688.9816140114</v>
      </c>
      <c r="Z143" s="29">
        <v>737.1054202477585</v>
      </c>
      <c r="AA143" s="29">
        <v>396366.76657480118</v>
      </c>
      <c r="AB143" s="29">
        <v>1818.1961769486288</v>
      </c>
      <c r="AC143" s="29">
        <v>1107981.3793686829</v>
      </c>
      <c r="AD143" s="29">
        <v>5082.4833915994614</v>
      </c>
      <c r="AE143" s="29">
        <v>481773.12647735188</v>
      </c>
      <c r="AF143" s="29">
        <v>2209.9684700795951</v>
      </c>
      <c r="AG143" s="29">
        <v>561060.15881835727</v>
      </c>
      <c r="AH143" s="29">
        <v>2573.6704532952172</v>
      </c>
      <c r="AI143" s="29">
        <v>65148.094072973618</v>
      </c>
      <c r="AJ143" s="29">
        <v>298.84446822464963</v>
      </c>
      <c r="AK143" s="29">
        <v>-354501.89206053945</v>
      </c>
      <c r="AL143" s="29">
        <v>-1626.1554681676123</v>
      </c>
      <c r="AM143" s="29">
        <v>3848197.1111946949</v>
      </c>
      <c r="AN143" s="29">
        <v>17652.280326581167</v>
      </c>
      <c r="AO143" s="29">
        <v>4190440.454717184</v>
      </c>
      <c r="AP143" s="29">
        <v>19222.203920721029</v>
      </c>
      <c r="AQ143" s="29">
        <v>-429143.30265657383</v>
      </c>
      <c r="AR143" s="29">
        <v>-1968.5472598925401</v>
      </c>
      <c r="AS143" s="29">
        <v>-342243.34352248971</v>
      </c>
      <c r="AT143" s="29">
        <v>-1569.9235941398611</v>
      </c>
      <c r="AU143" s="29">
        <v>-279559.44607288775</v>
      </c>
      <c r="AV143" s="29">
        <v>-1282.3827801508612</v>
      </c>
      <c r="AW143" s="29">
        <v>-192659.48693880363</v>
      </c>
      <c r="AX143" s="29">
        <v>-883.75911439818196</v>
      </c>
      <c r="AY143" s="29">
        <v>1.3E-22</v>
      </c>
      <c r="AZ143" s="30" t="s">
        <v>52</v>
      </c>
      <c r="BA143" s="31"/>
      <c r="BB143" s="28" t="s">
        <v>54</v>
      </c>
      <c r="BC143" s="27">
        <v>0</v>
      </c>
      <c r="BD143" s="35">
        <v>45562.557824074072</v>
      </c>
    </row>
    <row r="144" spans="1:56" x14ac:dyDescent="0.2">
      <c r="A144" s="27">
        <v>229</v>
      </c>
      <c r="B144" s="27">
        <v>229</v>
      </c>
      <c r="C144" s="28" t="s">
        <v>157</v>
      </c>
      <c r="D144" s="28" t="s">
        <v>158</v>
      </c>
      <c r="E144" s="28" t="s">
        <v>52</v>
      </c>
      <c r="F144" s="28" t="s">
        <v>53</v>
      </c>
      <c r="G144" s="27">
        <v>0</v>
      </c>
      <c r="H144" s="28" t="s">
        <v>262</v>
      </c>
      <c r="I144" s="28" t="s">
        <v>252</v>
      </c>
      <c r="J144" s="28" t="s">
        <v>253</v>
      </c>
      <c r="K144" s="27">
        <v>1</v>
      </c>
      <c r="L144" s="27">
        <v>0.20989699389517277</v>
      </c>
      <c r="M144" s="27">
        <v>0</v>
      </c>
      <c r="N144" s="29">
        <v>43.5</v>
      </c>
      <c r="O144" s="29">
        <v>492368.10253567673</v>
      </c>
      <c r="P144" s="29">
        <v>11318.806954843143</v>
      </c>
      <c r="Q144" s="29">
        <v>590726.52023812477</v>
      </c>
      <c r="R144" s="29">
        <v>13579.920005474132</v>
      </c>
      <c r="S144" s="29">
        <v>443923.41247231438</v>
      </c>
      <c r="T144" s="29">
        <v>10205.135918903779</v>
      </c>
      <c r="U144" s="29">
        <v>419520.5</v>
      </c>
      <c r="V144" s="29">
        <v>9644.1494252873563</v>
      </c>
      <c r="W144" s="29">
        <v>3659.32</v>
      </c>
      <c r="X144" s="29">
        <v>84.122298850574708</v>
      </c>
      <c r="Y144" s="29">
        <v>20743.592472314325</v>
      </c>
      <c r="Z144" s="29">
        <v>476.86419476584655</v>
      </c>
      <c r="AA144" s="29">
        <v>50913.752480920019</v>
      </c>
      <c r="AB144" s="29">
        <v>1170.4310915154028</v>
      </c>
      <c r="AC144" s="29">
        <v>95889.355284890364</v>
      </c>
      <c r="AD144" s="29">
        <v>2204.3529950549505</v>
      </c>
      <c r="AE144" s="29">
        <v>34754.324455174923</v>
      </c>
      <c r="AF144" s="29">
        <v>798.94998747528541</v>
      </c>
      <c r="AG144" s="29">
        <v>52437.277217288502</v>
      </c>
      <c r="AH144" s="29">
        <v>1205.4546486732986</v>
      </c>
      <c r="AI144" s="29">
        <v>8697.7536124269482</v>
      </c>
      <c r="AJ144" s="29">
        <v>199.94835890636665</v>
      </c>
      <c r="AK144" s="29">
        <v>-98358.417702448016</v>
      </c>
      <c r="AL144" s="29">
        <v>-2261.1130506309883</v>
      </c>
      <c r="AM144" s="29">
        <v>462495.22233138565</v>
      </c>
      <c r="AN144" s="29">
        <v>10632.074076583578</v>
      </c>
      <c r="AO144" s="29">
        <v>502356.76044201787</v>
      </c>
      <c r="AP144" s="29">
        <v>11548.431274529146</v>
      </c>
      <c r="AQ144" s="29">
        <v>-19386.296253152053</v>
      </c>
      <c r="AR144" s="29">
        <v>-445.66198283108162</v>
      </c>
      <c r="AS144" s="29">
        <v>-39861.538110632267</v>
      </c>
      <c r="AT144" s="29">
        <v>-916.35719794556917</v>
      </c>
      <c r="AU144" s="29">
        <v>-9397.6383468108907</v>
      </c>
      <c r="AV144" s="29">
        <v>-216.03766314507794</v>
      </c>
      <c r="AW144" s="29">
        <v>-29872.880204291101</v>
      </c>
      <c r="AX144" s="29">
        <v>-686.7328782595655</v>
      </c>
      <c r="AY144" s="29">
        <v>-3.2000000000000003E-23</v>
      </c>
      <c r="AZ144" s="30" t="s">
        <v>52</v>
      </c>
      <c r="BA144" s="31"/>
      <c r="BB144" s="28" t="s">
        <v>54</v>
      </c>
      <c r="BC144" s="27">
        <v>0</v>
      </c>
      <c r="BD144" s="35">
        <v>45562.557824074072</v>
      </c>
    </row>
    <row r="145" spans="1:56" x14ac:dyDescent="0.2">
      <c r="A145" s="27">
        <v>229</v>
      </c>
      <c r="B145" s="27">
        <v>229</v>
      </c>
      <c r="C145" s="28" t="s">
        <v>157</v>
      </c>
      <c r="D145" s="28" t="s">
        <v>158</v>
      </c>
      <c r="E145" s="28" t="s">
        <v>52</v>
      </c>
      <c r="F145" s="28" t="s">
        <v>53</v>
      </c>
      <c r="G145" s="27">
        <v>0</v>
      </c>
      <c r="H145" s="28" t="s">
        <v>262</v>
      </c>
      <c r="I145" s="28" t="s">
        <v>254</v>
      </c>
      <c r="J145" s="28" t="s">
        <v>255</v>
      </c>
      <c r="K145" s="27">
        <v>2</v>
      </c>
      <c r="L145" s="27">
        <v>0.50459382978966238</v>
      </c>
      <c r="M145" s="27">
        <v>0</v>
      </c>
      <c r="N145" s="29">
        <v>73.5</v>
      </c>
      <c r="O145" s="29">
        <v>1183656.3350155728</v>
      </c>
      <c r="P145" s="29">
        <v>16104.167823341128</v>
      </c>
      <c r="Q145" s="29">
        <v>1420110.6536768321</v>
      </c>
      <c r="R145" s="29">
        <v>19321.23338335826</v>
      </c>
      <c r="S145" s="29">
        <v>1062264.113947755</v>
      </c>
      <c r="T145" s="29">
        <v>14452.57297888102</v>
      </c>
      <c r="U145" s="29">
        <v>917219.15</v>
      </c>
      <c r="V145" s="29">
        <v>12479.172108843539</v>
      </c>
      <c r="W145" s="29">
        <v>36481.53</v>
      </c>
      <c r="X145" s="29">
        <v>496.34734693877544</v>
      </c>
      <c r="Y145" s="29">
        <v>108563.43394775498</v>
      </c>
      <c r="Z145" s="29">
        <v>1477.053523098707</v>
      </c>
      <c r="AA145" s="29">
        <v>127327.86425233797</v>
      </c>
      <c r="AB145" s="29">
        <v>1732.3518945896321</v>
      </c>
      <c r="AC145" s="29">
        <v>230518.67547673915</v>
      </c>
      <c r="AD145" s="29">
        <v>3136.3085098876077</v>
      </c>
      <c r="AE145" s="29">
        <v>83549.63714891272</v>
      </c>
      <c r="AF145" s="29">
        <v>1136.729757128064</v>
      </c>
      <c r="AG145" s="29">
        <v>126059.57829023646</v>
      </c>
      <c r="AH145" s="29">
        <v>1715.0963032685229</v>
      </c>
      <c r="AI145" s="29">
        <v>20909.46003758999</v>
      </c>
      <c r="AJ145" s="29">
        <v>284.48244949102019</v>
      </c>
      <c r="AK145" s="29">
        <v>-236454.31866125923</v>
      </c>
      <c r="AL145" s="29">
        <v>-3217.0655600171317</v>
      </c>
      <c r="AM145" s="29">
        <v>1111841.7237179037</v>
      </c>
      <c r="AN145" s="29">
        <v>15127.098281876242</v>
      </c>
      <c r="AO145" s="29">
        <v>1207669.1379332587</v>
      </c>
      <c r="AP145" s="29">
        <v>16430.872624942294</v>
      </c>
      <c r="AQ145" s="29">
        <v>-46604.790713203009</v>
      </c>
      <c r="AR145" s="29">
        <v>-634.07878521364637</v>
      </c>
      <c r="AS145" s="29">
        <v>-95827.414215354787</v>
      </c>
      <c r="AT145" s="29">
        <v>-1303.7743430660512</v>
      </c>
      <c r="AU145" s="29">
        <v>-22591.987795517234</v>
      </c>
      <c r="AV145" s="29">
        <v>-307.37398361247932</v>
      </c>
      <c r="AW145" s="29">
        <v>-71814.611297669006</v>
      </c>
      <c r="AX145" s="29">
        <v>-977.06954146488431</v>
      </c>
      <c r="AY145" s="29">
        <v>-1.9000000000000001E-23</v>
      </c>
      <c r="AZ145" s="30" t="s">
        <v>52</v>
      </c>
      <c r="BA145" s="31"/>
      <c r="BB145" s="28" t="s">
        <v>54</v>
      </c>
      <c r="BC145" s="27">
        <v>0</v>
      </c>
      <c r="BD145" s="35">
        <v>45562.557824074072</v>
      </c>
    </row>
    <row r="146" spans="1:56" x14ac:dyDescent="0.2">
      <c r="A146" s="27">
        <v>229</v>
      </c>
      <c r="B146" s="27">
        <v>229</v>
      </c>
      <c r="C146" s="28" t="s">
        <v>157</v>
      </c>
      <c r="D146" s="28" t="s">
        <v>158</v>
      </c>
      <c r="E146" s="28" t="s">
        <v>52</v>
      </c>
      <c r="F146" s="28" t="s">
        <v>53</v>
      </c>
      <c r="G146" s="27">
        <v>0</v>
      </c>
      <c r="H146" s="28" t="s">
        <v>262</v>
      </c>
      <c r="I146" s="28" t="s">
        <v>256</v>
      </c>
      <c r="J146" s="28" t="s">
        <v>257</v>
      </c>
      <c r="K146" s="27">
        <v>3</v>
      </c>
      <c r="L146" s="27">
        <v>0.28550917631516487</v>
      </c>
      <c r="M146" s="27">
        <v>0</v>
      </c>
      <c r="N146" s="29">
        <v>21.5</v>
      </c>
      <c r="O146" s="29">
        <v>669736.18244875048</v>
      </c>
      <c r="P146" s="29">
        <v>31150.520113895367</v>
      </c>
      <c r="Q146" s="29">
        <v>803526.71608504315</v>
      </c>
      <c r="R146" s="29">
        <v>37373.335631862472</v>
      </c>
      <c r="S146" s="29">
        <v>603840.03357993078</v>
      </c>
      <c r="T146" s="29">
        <v>28085.582957206079</v>
      </c>
      <c r="U146" s="29">
        <v>581366.44999999995</v>
      </c>
      <c r="V146" s="29">
        <v>27040.3</v>
      </c>
      <c r="W146" s="29">
        <v>0</v>
      </c>
      <c r="X146" s="29">
        <v>0</v>
      </c>
      <c r="Y146" s="29">
        <v>22473.583579930702</v>
      </c>
      <c r="Z146" s="29">
        <v>1045.2829572060789</v>
      </c>
      <c r="AA146" s="29">
        <v>69254.653266742011</v>
      </c>
      <c r="AB146" s="29">
        <v>3221.1466635693955</v>
      </c>
      <c r="AC146" s="29">
        <v>130432.02923837049</v>
      </c>
      <c r="AD146" s="29">
        <v>6066.6060110869985</v>
      </c>
      <c r="AE146" s="29">
        <v>47274.038395912365</v>
      </c>
      <c r="AF146" s="29">
        <v>2198.7924835308072</v>
      </c>
      <c r="AG146" s="29">
        <v>71327.004492475055</v>
      </c>
      <c r="AH146" s="29">
        <v>3317.5350926732585</v>
      </c>
      <c r="AI146" s="29">
        <v>11830.986349983064</v>
      </c>
      <c r="AJ146" s="29">
        <v>550.2784348829332</v>
      </c>
      <c r="AK146" s="29">
        <v>-133790.53363629282</v>
      </c>
      <c r="AL146" s="29">
        <v>-6222.8155179671076</v>
      </c>
      <c r="AM146" s="29">
        <v>629102.05395071057</v>
      </c>
      <c r="AN146" s="29">
        <v>29260.560648870254</v>
      </c>
      <c r="AO146" s="29">
        <v>683323.10162472352</v>
      </c>
      <c r="AP146" s="29">
        <v>31782.4698430104</v>
      </c>
      <c r="AQ146" s="29">
        <v>-26369.913033644942</v>
      </c>
      <c r="AR146" s="29">
        <v>-1226.5075829602297</v>
      </c>
      <c r="AS146" s="29">
        <v>-54221.047674012952</v>
      </c>
      <c r="AT146" s="29">
        <v>-2521.9091941401371</v>
      </c>
      <c r="AU146" s="29">
        <v>-12782.993857671876</v>
      </c>
      <c r="AV146" s="29">
        <v>-594.55785384520345</v>
      </c>
      <c r="AW146" s="29">
        <v>-40634.128498039892</v>
      </c>
      <c r="AX146" s="29">
        <v>-1889.9594650251111</v>
      </c>
      <c r="AY146" s="29">
        <v>5.1000000000000001E-23</v>
      </c>
      <c r="AZ146" s="30" t="s">
        <v>52</v>
      </c>
      <c r="BA146" s="31"/>
      <c r="BB146" s="28" t="s">
        <v>54</v>
      </c>
      <c r="BC146" s="27">
        <v>0</v>
      </c>
      <c r="BD146" s="35">
        <v>45562.557824074072</v>
      </c>
    </row>
    <row r="147" spans="1:56" x14ac:dyDescent="0.2">
      <c r="A147" s="27">
        <v>209</v>
      </c>
      <c r="B147" s="27">
        <v>69</v>
      </c>
      <c r="C147" s="28" t="s">
        <v>159</v>
      </c>
      <c r="D147" s="28" t="s">
        <v>160</v>
      </c>
      <c r="E147" s="28" t="s">
        <v>52</v>
      </c>
      <c r="F147" s="28" t="s">
        <v>53</v>
      </c>
      <c r="G147" s="27">
        <v>0</v>
      </c>
      <c r="H147" s="28" t="s">
        <v>262</v>
      </c>
      <c r="I147" s="28" t="s">
        <v>252</v>
      </c>
      <c r="J147" s="28" t="s">
        <v>253</v>
      </c>
      <c r="K147" s="27">
        <v>1</v>
      </c>
      <c r="L147" s="27">
        <v>0.14537209423236203</v>
      </c>
      <c r="M147" s="27">
        <v>0</v>
      </c>
      <c r="N147" s="29">
        <v>95.5</v>
      </c>
      <c r="O147" s="29">
        <v>1172862.4560399561</v>
      </c>
      <c r="P147" s="29">
        <v>12281.282262198491</v>
      </c>
      <c r="Q147" s="29">
        <v>1336487.8731048345</v>
      </c>
      <c r="R147" s="29">
        <v>13994.637414710309</v>
      </c>
      <c r="S147" s="29">
        <v>866156.13796590222</v>
      </c>
      <c r="T147" s="29">
        <v>9069.6977797476666</v>
      </c>
      <c r="U147" s="29">
        <v>772647.29692461342</v>
      </c>
      <c r="V147" s="29">
        <v>8090.5476117760563</v>
      </c>
      <c r="W147" s="29">
        <v>16422.75</v>
      </c>
      <c r="X147" s="29">
        <v>171.96596858638742</v>
      </c>
      <c r="Y147" s="29">
        <v>77086.091041288775</v>
      </c>
      <c r="Z147" s="29">
        <v>807.18419938522277</v>
      </c>
      <c r="AA147" s="29">
        <v>140789.78301639849</v>
      </c>
      <c r="AB147" s="29">
        <v>1474.238565616738</v>
      </c>
      <c r="AC147" s="29">
        <v>329541.95212253381</v>
      </c>
      <c r="AD147" s="29">
        <v>3450.7010693459029</v>
      </c>
      <c r="AE147" s="29">
        <v>153840.85897210179</v>
      </c>
      <c r="AF147" s="29">
        <v>1610.8990468282907</v>
      </c>
      <c r="AG147" s="29">
        <v>164160.22355490798</v>
      </c>
      <c r="AH147" s="29">
        <v>1718.9552204702404</v>
      </c>
      <c r="AI147" s="29">
        <v>11540.869595523987</v>
      </c>
      <c r="AJ147" s="29">
        <v>120.84680204737158</v>
      </c>
      <c r="AK147" s="29">
        <v>-163625.41706487842</v>
      </c>
      <c r="AL147" s="29">
        <v>-1713.3551525118157</v>
      </c>
      <c r="AM147" s="29">
        <v>1249066.0717202774</v>
      </c>
      <c r="AN147" s="29">
        <v>13079.225881887722</v>
      </c>
      <c r="AO147" s="29">
        <v>804026.12301873788</v>
      </c>
      <c r="AP147" s="29">
        <v>8419.1217070024904</v>
      </c>
      <c r="AQ147" s="29">
        <v>368836.33302121819</v>
      </c>
      <c r="AR147" s="29">
        <v>3862.160555196001</v>
      </c>
      <c r="AS147" s="29">
        <v>445039.94870153966</v>
      </c>
      <c r="AT147" s="29">
        <v>4660.1041748852313</v>
      </c>
      <c r="AU147" s="29">
        <v>0</v>
      </c>
      <c r="AV147" s="29">
        <v>0</v>
      </c>
      <c r="AW147" s="29">
        <v>76203.615680321484</v>
      </c>
      <c r="AX147" s="29">
        <v>797.94361968922999</v>
      </c>
      <c r="AY147" s="29">
        <v>2.0000000000000001E-22</v>
      </c>
      <c r="AZ147" s="30" t="s">
        <v>61</v>
      </c>
      <c r="BA147" s="31"/>
      <c r="BB147" s="28" t="s">
        <v>54</v>
      </c>
      <c r="BC147" s="27">
        <v>0</v>
      </c>
      <c r="BD147" s="35">
        <v>45562.557824074072</v>
      </c>
    </row>
    <row r="148" spans="1:56" x14ac:dyDescent="0.2">
      <c r="A148" s="27">
        <v>209</v>
      </c>
      <c r="B148" s="27">
        <v>69</v>
      </c>
      <c r="C148" s="28" t="s">
        <v>159</v>
      </c>
      <c r="D148" s="28" t="s">
        <v>160</v>
      </c>
      <c r="E148" s="28" t="s">
        <v>52</v>
      </c>
      <c r="F148" s="28" t="s">
        <v>53</v>
      </c>
      <c r="G148" s="27">
        <v>0</v>
      </c>
      <c r="H148" s="28" t="s">
        <v>262</v>
      </c>
      <c r="I148" s="28" t="s">
        <v>254</v>
      </c>
      <c r="J148" s="28" t="s">
        <v>255</v>
      </c>
      <c r="K148" s="27">
        <v>2</v>
      </c>
      <c r="L148" s="27">
        <v>0.50872608680737808</v>
      </c>
      <c r="M148" s="27">
        <v>0</v>
      </c>
      <c r="N148" s="29">
        <v>254</v>
      </c>
      <c r="O148" s="29">
        <v>4104403.4673586651</v>
      </c>
      <c r="P148" s="29">
        <v>16159.068769128602</v>
      </c>
      <c r="Q148" s="29">
        <v>4702006.6107968381</v>
      </c>
      <c r="R148" s="29">
        <v>18511.837050381251</v>
      </c>
      <c r="S148" s="29">
        <v>3034768.6053651748</v>
      </c>
      <c r="T148" s="29">
        <v>11947.907895138484</v>
      </c>
      <c r="U148" s="29">
        <v>2509980.3314489769</v>
      </c>
      <c r="V148" s="29">
        <v>9881.8123285392794</v>
      </c>
      <c r="W148" s="29">
        <v>127386.15</v>
      </c>
      <c r="X148" s="29">
        <v>501.52027559055114</v>
      </c>
      <c r="Y148" s="29">
        <v>397402.12391619832</v>
      </c>
      <c r="Z148" s="29">
        <v>1564.5752910086546</v>
      </c>
      <c r="AA148" s="29">
        <v>514014.00719858066</v>
      </c>
      <c r="AB148" s="29">
        <v>2023.6771936951991</v>
      </c>
      <c r="AC148" s="29">
        <v>1153223.9982330822</v>
      </c>
      <c r="AD148" s="29">
        <v>4540.2519615475676</v>
      </c>
      <c r="AE148" s="29">
        <v>538362.32180068956</v>
      </c>
      <c r="AF148" s="29">
        <v>2119.5367000027145</v>
      </c>
      <c r="AG148" s="29">
        <v>574474.68566440686</v>
      </c>
      <c r="AH148" s="29">
        <v>2261.7113608834911</v>
      </c>
      <c r="AI148" s="29">
        <v>40386.990767985801</v>
      </c>
      <c r="AJ148" s="29">
        <v>159.0039006613614</v>
      </c>
      <c r="AK148" s="29">
        <v>-597603.14343817299</v>
      </c>
      <c r="AL148" s="29">
        <v>-2352.7682812526491</v>
      </c>
      <c r="AM148" s="29">
        <v>4371076.1558848321</v>
      </c>
      <c r="AN148" s="29">
        <v>17208.961243641072</v>
      </c>
      <c r="AO148" s="29">
        <v>2813669.7446240266</v>
      </c>
      <c r="AP148" s="29">
        <v>11077.439939464673</v>
      </c>
      <c r="AQ148" s="29">
        <v>1290733.722734638</v>
      </c>
      <c r="AR148" s="29">
        <v>5081.6288296639286</v>
      </c>
      <c r="AS148" s="29">
        <v>1557406.4112608051</v>
      </c>
      <c r="AT148" s="29">
        <v>6131.5213041763973</v>
      </c>
      <c r="AU148" s="29">
        <v>0</v>
      </c>
      <c r="AV148" s="29">
        <v>0</v>
      </c>
      <c r="AW148" s="29">
        <v>266672.68852616719</v>
      </c>
      <c r="AX148" s="29">
        <v>1049.8924745124691</v>
      </c>
      <c r="AY148" s="29">
        <v>0</v>
      </c>
      <c r="AZ148" s="30" t="s">
        <v>61</v>
      </c>
      <c r="BA148" s="31"/>
      <c r="BB148" s="28" t="s">
        <v>54</v>
      </c>
      <c r="BC148" s="27">
        <v>0</v>
      </c>
      <c r="BD148" s="35">
        <v>45562.557824074072</v>
      </c>
    </row>
    <row r="149" spans="1:56" x14ac:dyDescent="0.2">
      <c r="A149" s="27">
        <v>209</v>
      </c>
      <c r="B149" s="27">
        <v>69</v>
      </c>
      <c r="C149" s="28" t="s">
        <v>159</v>
      </c>
      <c r="D149" s="28" t="s">
        <v>160</v>
      </c>
      <c r="E149" s="28" t="s">
        <v>52</v>
      </c>
      <c r="F149" s="28" t="s">
        <v>53</v>
      </c>
      <c r="G149" s="27">
        <v>0</v>
      </c>
      <c r="H149" s="28" t="s">
        <v>262</v>
      </c>
      <c r="I149" s="28" t="s">
        <v>256</v>
      </c>
      <c r="J149" s="28" t="s">
        <v>257</v>
      </c>
      <c r="K149" s="27">
        <v>3</v>
      </c>
      <c r="L149" s="27">
        <v>0.3459018189602599</v>
      </c>
      <c r="M149" s="27">
        <v>0</v>
      </c>
      <c r="N149" s="29">
        <v>124</v>
      </c>
      <c r="O149" s="29">
        <v>2790736.8266013791</v>
      </c>
      <c r="P149" s="29">
        <v>22505.94215001112</v>
      </c>
      <c r="Q149" s="29">
        <v>3217571.036098328</v>
      </c>
      <c r="R149" s="29">
        <v>25948.153516922001</v>
      </c>
      <c r="S149" s="29">
        <v>2093353.5166689227</v>
      </c>
      <c r="T149" s="29">
        <v>16881.883198942927</v>
      </c>
      <c r="U149" s="29">
        <v>1771699.1716264097</v>
      </c>
      <c r="V149" s="29">
        <v>14287.896545374277</v>
      </c>
      <c r="W149" s="29">
        <v>89206.65</v>
      </c>
      <c r="X149" s="29">
        <v>719.4084677419354</v>
      </c>
      <c r="Y149" s="29">
        <v>232447.69504251296</v>
      </c>
      <c r="Z149" s="29">
        <v>1874.5781858267173</v>
      </c>
      <c r="AA149" s="29">
        <v>340097.55978502089</v>
      </c>
      <c r="AB149" s="29">
        <v>2742.7222563308133</v>
      </c>
      <c r="AC149" s="29">
        <v>784119.9596443841</v>
      </c>
      <c r="AD149" s="29">
        <v>6323.5480616482582</v>
      </c>
      <c r="AE149" s="29">
        <v>366052.5992272087</v>
      </c>
      <c r="AF149" s="29">
        <v>2952.0370905420045</v>
      </c>
      <c r="AG149" s="29">
        <v>390606.74078068521</v>
      </c>
      <c r="AH149" s="29">
        <v>3150.0543611345579</v>
      </c>
      <c r="AI149" s="29">
        <v>27460.619636490213</v>
      </c>
      <c r="AJ149" s="29">
        <v>221.45660997169526</v>
      </c>
      <c r="AK149" s="29">
        <v>-426834.20949694869</v>
      </c>
      <c r="AL149" s="29">
        <v>-3442.2113669108762</v>
      </c>
      <c r="AM149" s="29">
        <v>2972057.5223948904</v>
      </c>
      <c r="AN149" s="29">
        <v>23968.205825765246</v>
      </c>
      <c r="AO149" s="29">
        <v>1913118.8823572353</v>
      </c>
      <c r="AP149" s="29">
        <v>15428.378083526091</v>
      </c>
      <c r="AQ149" s="29">
        <v>877617.9442441439</v>
      </c>
      <c r="AR149" s="29">
        <v>7077.5640664850307</v>
      </c>
      <c r="AS149" s="29">
        <v>1058938.6400376554</v>
      </c>
      <c r="AT149" s="29">
        <v>8539.8277422391566</v>
      </c>
      <c r="AU149" s="29">
        <v>0</v>
      </c>
      <c r="AV149" s="29">
        <v>0</v>
      </c>
      <c r="AW149" s="29">
        <v>181320.69579351135</v>
      </c>
      <c r="AX149" s="29">
        <v>1462.2636757541238</v>
      </c>
      <c r="AY149" s="29">
        <v>-2.0000000000000001E-22</v>
      </c>
      <c r="AZ149" s="30" t="s">
        <v>61</v>
      </c>
      <c r="BA149" s="31"/>
      <c r="BB149" s="28" t="s">
        <v>54</v>
      </c>
      <c r="BC149" s="27">
        <v>0</v>
      </c>
      <c r="BD149" s="35">
        <v>45562.557824074072</v>
      </c>
    </row>
    <row r="150" spans="1:56" x14ac:dyDescent="0.2">
      <c r="A150" s="27">
        <v>103</v>
      </c>
      <c r="B150" s="27">
        <v>70</v>
      </c>
      <c r="C150" s="28" t="s">
        <v>161</v>
      </c>
      <c r="D150" s="28" t="s">
        <v>162</v>
      </c>
      <c r="E150" s="28" t="s">
        <v>52</v>
      </c>
      <c r="F150" s="28" t="s">
        <v>60</v>
      </c>
      <c r="G150" s="27">
        <v>0</v>
      </c>
      <c r="H150" s="28" t="s">
        <v>262</v>
      </c>
      <c r="I150" s="28" t="s">
        <v>252</v>
      </c>
      <c r="J150" s="28" t="s">
        <v>253</v>
      </c>
      <c r="K150" s="27">
        <v>1</v>
      </c>
      <c r="L150" s="27">
        <v>0.17189672920603008</v>
      </c>
      <c r="M150" s="27">
        <v>0</v>
      </c>
      <c r="N150" s="29">
        <v>10</v>
      </c>
      <c r="O150" s="29">
        <v>198676.08575031263</v>
      </c>
      <c r="P150" s="29">
        <v>19867.60857503126</v>
      </c>
      <c r="Q150" s="29">
        <v>203440.68491109952</v>
      </c>
      <c r="R150" s="29">
        <v>20344.068491109952</v>
      </c>
      <c r="S150" s="29">
        <v>133387.43724206957</v>
      </c>
      <c r="T150" s="29">
        <v>13338.743724206957</v>
      </c>
      <c r="U150" s="29">
        <v>129095.26749076112</v>
      </c>
      <c r="V150" s="29">
        <v>12909.526749076113</v>
      </c>
      <c r="W150" s="29">
        <v>1503.1</v>
      </c>
      <c r="X150" s="29">
        <v>150.31</v>
      </c>
      <c r="Y150" s="29">
        <v>2789.0697513084556</v>
      </c>
      <c r="Z150" s="29">
        <v>278.90697513084558</v>
      </c>
      <c r="AA150" s="29">
        <v>27004.608299266827</v>
      </c>
      <c r="AB150" s="29">
        <v>2700.4608299266824</v>
      </c>
      <c r="AC150" s="29">
        <v>43048.639369763114</v>
      </c>
      <c r="AD150" s="29">
        <v>4304.8639369763105</v>
      </c>
      <c r="AE150" s="29">
        <v>28139.494571027124</v>
      </c>
      <c r="AF150" s="29">
        <v>2813.9494571027121</v>
      </c>
      <c r="AG150" s="29">
        <v>14351.425860827021</v>
      </c>
      <c r="AH150" s="29">
        <v>1435.1425860827021</v>
      </c>
      <c r="AI150" s="29">
        <v>557.71893790896456</v>
      </c>
      <c r="AJ150" s="29">
        <v>55.771893790896456</v>
      </c>
      <c r="AK150" s="29">
        <v>-4764.5991607869</v>
      </c>
      <c r="AL150" s="29">
        <v>-476.45991607869007</v>
      </c>
      <c r="AM150" s="29">
        <v>213422.48388273822</v>
      </c>
      <c r="AN150" s="29">
        <v>21342.24838827382</v>
      </c>
      <c r="AO150" s="29">
        <v>236423.12573415108</v>
      </c>
      <c r="AP150" s="29">
        <v>23642.312573415107</v>
      </c>
      <c r="AQ150" s="29">
        <v>-8797.5027040354144</v>
      </c>
      <c r="AR150" s="29">
        <v>-879.75027040354121</v>
      </c>
      <c r="AS150" s="29">
        <v>-23000.641851412853</v>
      </c>
      <c r="AT150" s="29">
        <v>-2300.0641851412852</v>
      </c>
      <c r="AU150" s="29">
        <v>28949.537279803033</v>
      </c>
      <c r="AV150" s="29">
        <v>2894.953727980303</v>
      </c>
      <c r="AW150" s="29">
        <v>14746.398132425596</v>
      </c>
      <c r="AX150" s="29">
        <v>1474.6398132425595</v>
      </c>
      <c r="AY150" s="29">
        <v>-7.0000000000000008E-24</v>
      </c>
      <c r="AZ150" s="30" t="s">
        <v>61</v>
      </c>
      <c r="BA150" s="31"/>
      <c r="BB150" s="28" t="s">
        <v>54</v>
      </c>
      <c r="BC150" s="27">
        <v>0</v>
      </c>
      <c r="BD150" s="35">
        <v>45562.557824074072</v>
      </c>
    </row>
    <row r="151" spans="1:56" x14ac:dyDescent="0.2">
      <c r="A151" s="27">
        <v>103</v>
      </c>
      <c r="B151" s="27">
        <v>70</v>
      </c>
      <c r="C151" s="28" t="s">
        <v>161</v>
      </c>
      <c r="D151" s="28" t="s">
        <v>162</v>
      </c>
      <c r="E151" s="28" t="s">
        <v>52</v>
      </c>
      <c r="F151" s="28" t="s">
        <v>60</v>
      </c>
      <c r="G151" s="27">
        <v>0</v>
      </c>
      <c r="H151" s="28" t="s">
        <v>262</v>
      </c>
      <c r="I151" s="28" t="s">
        <v>254</v>
      </c>
      <c r="J151" s="28" t="s">
        <v>255</v>
      </c>
      <c r="K151" s="27">
        <v>2</v>
      </c>
      <c r="L151" s="27">
        <v>0.82810327079396995</v>
      </c>
      <c r="M151" s="27">
        <v>0</v>
      </c>
      <c r="N151" s="29">
        <v>43.5</v>
      </c>
      <c r="O151" s="29">
        <v>957111.38424968743</v>
      </c>
      <c r="P151" s="29">
        <v>22002.560557464076</v>
      </c>
      <c r="Q151" s="29">
        <v>980064.58508890052</v>
      </c>
      <c r="R151" s="29">
        <v>22530.220346871276</v>
      </c>
      <c r="S151" s="29">
        <v>642586.82275793049</v>
      </c>
      <c r="T151" s="29">
        <v>14772.110867998401</v>
      </c>
      <c r="U151" s="29">
        <v>598052.48250923888</v>
      </c>
      <c r="V151" s="29">
        <v>13748.332931246872</v>
      </c>
      <c r="W151" s="29">
        <v>20658.900000000001</v>
      </c>
      <c r="X151" s="29">
        <v>474.91724137931033</v>
      </c>
      <c r="Y151" s="29">
        <v>23875.440248691546</v>
      </c>
      <c r="Z151" s="29">
        <v>548.86069537221942</v>
      </c>
      <c r="AA151" s="29">
        <v>130093.25170073318</v>
      </c>
      <c r="AB151" s="29">
        <v>2990.6494643846704</v>
      </c>
      <c r="AC151" s="29">
        <v>207384.51063023691</v>
      </c>
      <c r="AD151" s="29">
        <v>4767.4600144882043</v>
      </c>
      <c r="AE151" s="29">
        <v>135560.50542897289</v>
      </c>
      <c r="AF151" s="29">
        <v>3116.3334581373074</v>
      </c>
      <c r="AG151" s="29">
        <v>69137.224139172977</v>
      </c>
      <c r="AH151" s="29">
        <v>1589.3614744637466</v>
      </c>
      <c r="AI151" s="29">
        <v>2686.781062091035</v>
      </c>
      <c r="AJ151" s="29">
        <v>61.765081887150238</v>
      </c>
      <c r="AK151" s="29">
        <v>-22953.200839213099</v>
      </c>
      <c r="AL151" s="29">
        <v>-527.65978940719765</v>
      </c>
      <c r="AM151" s="29">
        <v>1028151.3661172618</v>
      </c>
      <c r="AN151" s="29">
        <v>23635.663588902567</v>
      </c>
      <c r="AO151" s="29">
        <v>1138955.724265849</v>
      </c>
      <c r="AP151" s="29">
        <v>26182.890213008021</v>
      </c>
      <c r="AQ151" s="29">
        <v>-42381.497295964589</v>
      </c>
      <c r="AR151" s="29">
        <v>-974.28729416010538</v>
      </c>
      <c r="AS151" s="29">
        <v>-110804.35814858715</v>
      </c>
      <c r="AT151" s="29">
        <v>-2547.2266241054513</v>
      </c>
      <c r="AU151" s="29">
        <v>139462.84272019699</v>
      </c>
      <c r="AV151" s="29">
        <v>3206.0423613838384</v>
      </c>
      <c r="AW151" s="29">
        <v>71039.981867574403</v>
      </c>
      <c r="AX151" s="29">
        <v>1633.1030314384918</v>
      </c>
      <c r="AY151" s="29">
        <v>5.0000000000000002E-23</v>
      </c>
      <c r="AZ151" s="30" t="s">
        <v>61</v>
      </c>
      <c r="BA151" s="31"/>
      <c r="BB151" s="28" t="s">
        <v>54</v>
      </c>
      <c r="BC151" s="27">
        <v>0</v>
      </c>
      <c r="BD151" s="35">
        <v>45562.557824074072</v>
      </c>
    </row>
    <row r="152" spans="1:56" x14ac:dyDescent="0.2">
      <c r="A152" s="27">
        <v>104</v>
      </c>
      <c r="B152" s="27">
        <v>71</v>
      </c>
      <c r="C152" s="28" t="s">
        <v>163</v>
      </c>
      <c r="D152" s="28" t="s">
        <v>164</v>
      </c>
      <c r="E152" s="28" t="s">
        <v>52</v>
      </c>
      <c r="F152" s="28" t="s">
        <v>60</v>
      </c>
      <c r="G152" s="27">
        <v>0</v>
      </c>
      <c r="H152" s="28" t="s">
        <v>262</v>
      </c>
      <c r="I152" s="28" t="s">
        <v>252</v>
      </c>
      <c r="J152" s="28" t="s">
        <v>253</v>
      </c>
      <c r="K152" s="27">
        <v>1</v>
      </c>
      <c r="L152" s="27">
        <v>0.18709157720208192</v>
      </c>
      <c r="M152" s="27">
        <v>0</v>
      </c>
      <c r="N152" s="29">
        <v>33.5</v>
      </c>
      <c r="O152" s="29">
        <v>376414.87254098739</v>
      </c>
      <c r="P152" s="29">
        <v>11236.26485196977</v>
      </c>
      <c r="Q152" s="29">
        <v>417190.8194879978</v>
      </c>
      <c r="R152" s="29">
        <v>12453.457298149187</v>
      </c>
      <c r="S152" s="29">
        <v>279528.73969508579</v>
      </c>
      <c r="T152" s="29">
        <v>8344.1414834353964</v>
      </c>
      <c r="U152" s="29">
        <v>268072.65000000002</v>
      </c>
      <c r="V152" s="29">
        <v>8002.1686567164179</v>
      </c>
      <c r="W152" s="29">
        <v>8146.85</v>
      </c>
      <c r="X152" s="29">
        <v>243.18955223880596</v>
      </c>
      <c r="Y152" s="29">
        <v>3309.2396950857778</v>
      </c>
      <c r="Z152" s="29">
        <v>98.78327448017248</v>
      </c>
      <c r="AA152" s="29">
        <v>37979.444240592413</v>
      </c>
      <c r="AB152" s="29">
        <v>1133.7147534505198</v>
      </c>
      <c r="AC152" s="29">
        <v>99682.635552319625</v>
      </c>
      <c r="AD152" s="29">
        <v>2975.6010612632717</v>
      </c>
      <c r="AE152" s="29">
        <v>49391.989289772428</v>
      </c>
      <c r="AF152" s="29">
        <v>1474.3877399932067</v>
      </c>
      <c r="AG152" s="29">
        <v>50099.812853801064</v>
      </c>
      <c r="AH152" s="29">
        <v>1495.5168016060018</v>
      </c>
      <c r="AI152" s="29">
        <v>190.83340874612355</v>
      </c>
      <c r="AJ152" s="29">
        <v>5.6965196640633904</v>
      </c>
      <c r="AK152" s="29">
        <v>-40775.94694701046</v>
      </c>
      <c r="AL152" s="29">
        <v>-1217.1924461794165</v>
      </c>
      <c r="AM152" s="29">
        <v>372916.94106064946</v>
      </c>
      <c r="AN152" s="29">
        <v>11131.848986885057</v>
      </c>
      <c r="AO152" s="29">
        <v>292983.56143367756</v>
      </c>
      <c r="AP152" s="29">
        <v>8745.7779532441073</v>
      </c>
      <c r="AQ152" s="29">
        <v>91047.826053448516</v>
      </c>
      <c r="AR152" s="29">
        <v>2717.8455538342832</v>
      </c>
      <c r="AS152" s="29">
        <v>79933.379626971888</v>
      </c>
      <c r="AT152" s="29">
        <v>2386.0710336409516</v>
      </c>
      <c r="AU152" s="29">
        <v>7616.5149461387027</v>
      </c>
      <c r="AV152" s="29">
        <v>227.35865510861802</v>
      </c>
      <c r="AW152" s="29">
        <v>-3497.9314803379166</v>
      </c>
      <c r="AX152" s="29">
        <v>-104.41586508471391</v>
      </c>
      <c r="AY152" s="29">
        <v>-2.86E-23</v>
      </c>
      <c r="AZ152" s="30" t="s">
        <v>61</v>
      </c>
      <c r="BA152" s="31"/>
      <c r="BB152" s="28" t="s">
        <v>54</v>
      </c>
      <c r="BC152" s="27">
        <v>0</v>
      </c>
      <c r="BD152" s="35">
        <v>45562.557824074072</v>
      </c>
    </row>
    <row r="153" spans="1:56" x14ac:dyDescent="0.2">
      <c r="A153" s="27">
        <v>104</v>
      </c>
      <c r="B153" s="27">
        <v>71</v>
      </c>
      <c r="C153" s="28" t="s">
        <v>163</v>
      </c>
      <c r="D153" s="28" t="s">
        <v>164</v>
      </c>
      <c r="E153" s="28" t="s">
        <v>52</v>
      </c>
      <c r="F153" s="28" t="s">
        <v>60</v>
      </c>
      <c r="G153" s="27">
        <v>0</v>
      </c>
      <c r="H153" s="28" t="s">
        <v>262</v>
      </c>
      <c r="I153" s="28" t="s">
        <v>254</v>
      </c>
      <c r="J153" s="28" t="s">
        <v>255</v>
      </c>
      <c r="K153" s="27">
        <v>2</v>
      </c>
      <c r="L153" s="27">
        <v>0.8129084227979182</v>
      </c>
      <c r="M153" s="27">
        <v>0</v>
      </c>
      <c r="N153" s="29">
        <v>103</v>
      </c>
      <c r="O153" s="29">
        <v>1635513.6074590127</v>
      </c>
      <c r="P153" s="29">
        <v>15878.77288795158</v>
      </c>
      <c r="Q153" s="29">
        <v>1837684.1205120021</v>
      </c>
      <c r="R153" s="29">
        <v>17841.593403029146</v>
      </c>
      <c r="S153" s="29">
        <v>1219505.6803049142</v>
      </c>
      <c r="T153" s="29">
        <v>11839.86097383412</v>
      </c>
      <c r="U153" s="29">
        <v>1029847.8</v>
      </c>
      <c r="V153" s="29">
        <v>9998.5223300970883</v>
      </c>
      <c r="W153" s="29">
        <v>70444.960000000006</v>
      </c>
      <c r="X153" s="29">
        <v>683.93165048543688</v>
      </c>
      <c r="Y153" s="29">
        <v>119212.92030491422</v>
      </c>
      <c r="Z153" s="29">
        <v>1157.4069932515943</v>
      </c>
      <c r="AA153" s="29">
        <v>185059.77575940761</v>
      </c>
      <c r="AB153" s="29">
        <v>1796.6968520330834</v>
      </c>
      <c r="AC153" s="29">
        <v>433118.66444768046</v>
      </c>
      <c r="AD153" s="29">
        <v>4205.0355771619452</v>
      </c>
      <c r="AE153" s="29">
        <v>214607.01071022759</v>
      </c>
      <c r="AF153" s="29">
        <v>2083.5632107789079</v>
      </c>
      <c r="AG153" s="29">
        <v>217682.48714619895</v>
      </c>
      <c r="AH153" s="29">
        <v>2113.4222053029021</v>
      </c>
      <c r="AI153" s="29">
        <v>829.16659125387628</v>
      </c>
      <c r="AJ153" s="29">
        <v>8.0501610801347212</v>
      </c>
      <c r="AK153" s="29">
        <v>-202170.51305298953</v>
      </c>
      <c r="AL153" s="29">
        <v>-1962.8205150775682</v>
      </c>
      <c r="AM153" s="29">
        <v>1620315.1789393506</v>
      </c>
      <c r="AN153" s="29">
        <v>15731.215329508259</v>
      </c>
      <c r="AO153" s="29">
        <v>1273006.5585663226</v>
      </c>
      <c r="AP153" s="29">
        <v>12359.286976372065</v>
      </c>
      <c r="AQ153" s="29">
        <v>395600.62394655152</v>
      </c>
      <c r="AR153" s="29">
        <v>3840.7827567626355</v>
      </c>
      <c r="AS153" s="29">
        <v>347308.62037302816</v>
      </c>
      <c r="AT153" s="29">
        <v>3371.9283531361948</v>
      </c>
      <c r="AU153" s="29">
        <v>33093.575053861292</v>
      </c>
      <c r="AV153" s="29">
        <v>321.29684518311933</v>
      </c>
      <c r="AW153" s="29">
        <v>-15198.428519662084</v>
      </c>
      <c r="AX153" s="29">
        <v>-147.5575584433212</v>
      </c>
      <c r="AY153" s="29">
        <v>-2.1000000000000001E-23</v>
      </c>
      <c r="AZ153" s="30" t="s">
        <v>61</v>
      </c>
      <c r="BA153" s="31"/>
      <c r="BB153" s="28" t="s">
        <v>54</v>
      </c>
      <c r="BC153" s="27">
        <v>0</v>
      </c>
      <c r="BD153" s="35">
        <v>45562.557824074072</v>
      </c>
    </row>
    <row r="154" spans="1:56" x14ac:dyDescent="0.2">
      <c r="A154" s="27">
        <v>105</v>
      </c>
      <c r="B154" s="27">
        <v>72</v>
      </c>
      <c r="C154" s="28" t="s">
        <v>165</v>
      </c>
      <c r="D154" s="28" t="s">
        <v>166</v>
      </c>
      <c r="E154" s="28" t="s">
        <v>52</v>
      </c>
      <c r="F154" s="28" t="s">
        <v>60</v>
      </c>
      <c r="G154" s="27">
        <v>0</v>
      </c>
      <c r="H154" s="28" t="s">
        <v>262</v>
      </c>
      <c r="I154" s="28" t="s">
        <v>252</v>
      </c>
      <c r="J154" s="28" t="s">
        <v>253</v>
      </c>
      <c r="K154" s="27">
        <v>1</v>
      </c>
      <c r="L154" s="27">
        <v>0.19712572572872744</v>
      </c>
      <c r="M154" s="27">
        <v>0.53333333333333299</v>
      </c>
      <c r="N154" s="29">
        <v>12</v>
      </c>
      <c r="O154" s="29">
        <v>213036.09787859913</v>
      </c>
      <c r="P154" s="29">
        <v>17753.008156549924</v>
      </c>
      <c r="Q154" s="29">
        <v>229735.20159722777</v>
      </c>
      <c r="R154" s="29">
        <v>19144.600133102314</v>
      </c>
      <c r="S154" s="29">
        <v>147107.08547872232</v>
      </c>
      <c r="T154" s="29">
        <v>12258.923789893524</v>
      </c>
      <c r="U154" s="29">
        <v>130717.89333333301</v>
      </c>
      <c r="V154" s="29">
        <v>10893.157777777749</v>
      </c>
      <c r="W154" s="29">
        <v>3046.7466666666601</v>
      </c>
      <c r="X154" s="29">
        <v>253.89555555555501</v>
      </c>
      <c r="Y154" s="29">
        <v>13342.44547872263</v>
      </c>
      <c r="Z154" s="29">
        <v>1111.8704565602191</v>
      </c>
      <c r="AA154" s="29">
        <v>26786.350390357835</v>
      </c>
      <c r="AB154" s="29">
        <v>2232.1958658631529</v>
      </c>
      <c r="AC154" s="29">
        <v>55841.76572814762</v>
      </c>
      <c r="AD154" s="29">
        <v>4653.4804773456353</v>
      </c>
      <c r="AE154" s="29">
        <v>26020.201544740568</v>
      </c>
      <c r="AF154" s="29">
        <v>2168.3501287283802</v>
      </c>
      <c r="AG154" s="29">
        <v>29142.022525388704</v>
      </c>
      <c r="AH154" s="29">
        <v>2428.5018771157247</v>
      </c>
      <c r="AI154" s="29">
        <v>679.54165801835563</v>
      </c>
      <c r="AJ154" s="29">
        <v>56.628471501529638</v>
      </c>
      <c r="AK154" s="29">
        <v>-16699.103718628659</v>
      </c>
      <c r="AL154" s="29">
        <v>-1391.5919765523879</v>
      </c>
      <c r="AM154" s="29">
        <v>236825.10232782047</v>
      </c>
      <c r="AN154" s="29">
        <v>19735.425193985036</v>
      </c>
      <c r="AO154" s="29">
        <v>279469.70482616749</v>
      </c>
      <c r="AP154" s="29">
        <v>23289.14206884729</v>
      </c>
      <c r="AQ154" s="29">
        <v>-39645.334581384479</v>
      </c>
      <c r="AR154" s="29">
        <v>-3303.7778817820395</v>
      </c>
      <c r="AS154" s="29">
        <v>-42644.602498347063</v>
      </c>
      <c r="AT154" s="29">
        <v>-3553.7168748622553</v>
      </c>
      <c r="AU154" s="29">
        <v>26788.272366183694</v>
      </c>
      <c r="AV154" s="29">
        <v>2232.3560305153073</v>
      </c>
      <c r="AW154" s="29">
        <v>23789.004449221356</v>
      </c>
      <c r="AX154" s="29">
        <v>1982.4170374351129</v>
      </c>
      <c r="AY154" s="29">
        <v>2.50683700000023E-10</v>
      </c>
      <c r="AZ154" s="30" t="s">
        <v>52</v>
      </c>
      <c r="BA154" s="31"/>
      <c r="BB154" s="28" t="s">
        <v>54</v>
      </c>
      <c r="BC154" s="27">
        <v>0</v>
      </c>
      <c r="BD154" s="35">
        <v>45562.557824074072</v>
      </c>
    </row>
    <row r="155" spans="1:56" x14ac:dyDescent="0.2">
      <c r="A155" s="27">
        <v>105</v>
      </c>
      <c r="B155" s="27">
        <v>72</v>
      </c>
      <c r="C155" s="28" t="s">
        <v>165</v>
      </c>
      <c r="D155" s="28" t="s">
        <v>166</v>
      </c>
      <c r="E155" s="28" t="s">
        <v>52</v>
      </c>
      <c r="F155" s="28" t="s">
        <v>60</v>
      </c>
      <c r="G155" s="27">
        <v>0</v>
      </c>
      <c r="H155" s="28" t="s">
        <v>262</v>
      </c>
      <c r="I155" s="28" t="s">
        <v>254</v>
      </c>
      <c r="J155" s="28" t="s">
        <v>255</v>
      </c>
      <c r="K155" s="27">
        <v>2</v>
      </c>
      <c r="L155" s="27">
        <v>0.80287427427127256</v>
      </c>
      <c r="M155" s="27">
        <v>0.46666666666666701</v>
      </c>
      <c r="N155" s="29">
        <v>36.5</v>
      </c>
      <c r="O155" s="29">
        <v>867675.70212140086</v>
      </c>
      <c r="P155" s="29">
        <v>23771.937044421942</v>
      </c>
      <c r="Q155" s="29">
        <v>935689.55840277229</v>
      </c>
      <c r="R155" s="29">
        <v>25635.33036719924</v>
      </c>
      <c r="S155" s="29">
        <v>593530.67452127778</v>
      </c>
      <c r="T155" s="29">
        <v>16261.114370445965</v>
      </c>
      <c r="U155" s="29">
        <v>506096.566666667</v>
      </c>
      <c r="V155" s="29">
        <v>13865.659360730602</v>
      </c>
      <c r="W155" s="29">
        <v>12387.60333333334</v>
      </c>
      <c r="X155" s="29">
        <v>339.38639269406411</v>
      </c>
      <c r="Y155" s="29">
        <v>75046.504521277384</v>
      </c>
      <c r="Z155" s="29">
        <v>2056.068617021298</v>
      </c>
      <c r="AA155" s="29">
        <v>114720.69960964216</v>
      </c>
      <c r="AB155" s="29">
        <v>3143.0328660175933</v>
      </c>
      <c r="AC155" s="29">
        <v>227438.1842718524</v>
      </c>
      <c r="AD155" s="29">
        <v>6231.1831307356815</v>
      </c>
      <c r="AE155" s="29">
        <v>105977.79845525944</v>
      </c>
      <c r="AF155" s="29">
        <v>2903.5013275413539</v>
      </c>
      <c r="AG155" s="29">
        <v>118692.67747461131</v>
      </c>
      <c r="AH155" s="29">
        <v>3251.8541773866104</v>
      </c>
      <c r="AI155" s="29">
        <v>2767.708341981644</v>
      </c>
      <c r="AJ155" s="29">
        <v>75.827625807716288</v>
      </c>
      <c r="AK155" s="29">
        <v>-68013.856281371351</v>
      </c>
      <c r="AL155" s="29">
        <v>-1863.393322777297</v>
      </c>
      <c r="AM155" s="29">
        <v>964566.04767217953</v>
      </c>
      <c r="AN155" s="29">
        <v>26426.467059511775</v>
      </c>
      <c r="AO155" s="29">
        <v>1138253.4451738326</v>
      </c>
      <c r="AP155" s="29">
        <v>31185.025895173494</v>
      </c>
      <c r="AQ155" s="29">
        <v>-161471.66541861554</v>
      </c>
      <c r="AR155" s="29">
        <v>-4423.88124434563</v>
      </c>
      <c r="AS155" s="29">
        <v>-173687.39750165294</v>
      </c>
      <c r="AT155" s="29">
        <v>-4758.5588356617245</v>
      </c>
      <c r="AU155" s="29">
        <v>109106.07763381631</v>
      </c>
      <c r="AV155" s="29">
        <v>2989.2076064059256</v>
      </c>
      <c r="AW155" s="29">
        <v>96890.345550778628</v>
      </c>
      <c r="AX155" s="29">
        <v>2654.5300150898252</v>
      </c>
      <c r="AY155" s="29">
        <v>-2.6068370000009002E-10</v>
      </c>
      <c r="AZ155" s="30" t="s">
        <v>52</v>
      </c>
      <c r="BA155" s="31"/>
      <c r="BB155" s="28" t="s">
        <v>54</v>
      </c>
      <c r="BC155" s="27">
        <v>0</v>
      </c>
      <c r="BD155" s="35">
        <v>45562.557824074072</v>
      </c>
    </row>
    <row r="156" spans="1:56" x14ac:dyDescent="0.2">
      <c r="A156" s="27">
        <v>106</v>
      </c>
      <c r="B156" s="27">
        <v>73</v>
      </c>
      <c r="C156" s="28" t="s">
        <v>167</v>
      </c>
      <c r="D156" s="28" t="s">
        <v>168</v>
      </c>
      <c r="E156" s="28" t="s">
        <v>52</v>
      </c>
      <c r="F156" s="28" t="s">
        <v>60</v>
      </c>
      <c r="G156" s="27">
        <v>0</v>
      </c>
      <c r="H156" s="28" t="s">
        <v>262</v>
      </c>
      <c r="I156" s="28" t="s">
        <v>252</v>
      </c>
      <c r="J156" s="28" t="s">
        <v>253</v>
      </c>
      <c r="K156" s="27">
        <v>1</v>
      </c>
      <c r="L156" s="27">
        <v>0.14585742553488623</v>
      </c>
      <c r="M156" s="27">
        <v>0</v>
      </c>
      <c r="N156" s="29">
        <v>43.5</v>
      </c>
      <c r="O156" s="29">
        <v>360538.79895201093</v>
      </c>
      <c r="P156" s="29">
        <v>8288.2482517703647</v>
      </c>
      <c r="Q156" s="29">
        <v>371998.16197644622</v>
      </c>
      <c r="R156" s="29">
        <v>8551.6818845160051</v>
      </c>
      <c r="S156" s="29">
        <v>248175.97780962934</v>
      </c>
      <c r="T156" s="29">
        <v>5705.1948921753865</v>
      </c>
      <c r="U156" s="29">
        <v>239538.89829292893</v>
      </c>
      <c r="V156" s="29">
        <v>5506.6413400673309</v>
      </c>
      <c r="W156" s="29">
        <v>5602.82</v>
      </c>
      <c r="X156" s="29">
        <v>128.80045977011494</v>
      </c>
      <c r="Y156" s="29">
        <v>3034.2595167004201</v>
      </c>
      <c r="Z156" s="29">
        <v>69.753092337940714</v>
      </c>
      <c r="AA156" s="29">
        <v>43883.090950108432</v>
      </c>
      <c r="AB156" s="29">
        <v>1008.8066885082396</v>
      </c>
      <c r="AC156" s="29">
        <v>79939.093216708483</v>
      </c>
      <c r="AD156" s="29">
        <v>1837.6803038323785</v>
      </c>
      <c r="AE156" s="29">
        <v>23612.129332715056</v>
      </c>
      <c r="AF156" s="29">
        <v>542.80757086701283</v>
      </c>
      <c r="AG156" s="29">
        <v>54457.544266694917</v>
      </c>
      <c r="AH156" s="29">
        <v>1251.8975693493082</v>
      </c>
      <c r="AI156" s="29">
        <v>1869.419617298508</v>
      </c>
      <c r="AJ156" s="29">
        <v>42.975163616057664</v>
      </c>
      <c r="AK156" s="29">
        <v>-11459.363024435359</v>
      </c>
      <c r="AL156" s="29">
        <v>-263.43363274564041</v>
      </c>
      <c r="AM156" s="29">
        <v>333926.78931826045</v>
      </c>
      <c r="AN156" s="29">
        <v>7676.4779153623094</v>
      </c>
      <c r="AO156" s="29">
        <v>272811.06944488781</v>
      </c>
      <c r="AP156" s="29">
        <v>6271.5188378135117</v>
      </c>
      <c r="AQ156" s="29">
        <v>63549.059303571179</v>
      </c>
      <c r="AR156" s="29">
        <v>1460.8979150246246</v>
      </c>
      <c r="AS156" s="29">
        <v>61115.719873372676</v>
      </c>
      <c r="AT156" s="29">
        <v>1404.959077548797</v>
      </c>
      <c r="AU156" s="29">
        <v>-24178.670203551916</v>
      </c>
      <c r="AV156" s="29">
        <v>-555.83149893222787</v>
      </c>
      <c r="AW156" s="29">
        <v>-26612.009633750426</v>
      </c>
      <c r="AX156" s="29">
        <v>-611.77033640805575</v>
      </c>
      <c r="AY156" s="29">
        <v>3.9999999999999998E-23</v>
      </c>
      <c r="AZ156" s="30" t="s">
        <v>52</v>
      </c>
      <c r="BA156" s="31"/>
      <c r="BB156" s="28" t="s">
        <v>54</v>
      </c>
      <c r="BC156" s="27">
        <v>0</v>
      </c>
      <c r="BD156" s="35">
        <v>45562.557824074072</v>
      </c>
    </row>
    <row r="157" spans="1:56" x14ac:dyDescent="0.2">
      <c r="A157" s="27">
        <v>106</v>
      </c>
      <c r="B157" s="27">
        <v>73</v>
      </c>
      <c r="C157" s="28" t="s">
        <v>167</v>
      </c>
      <c r="D157" s="28" t="s">
        <v>168</v>
      </c>
      <c r="E157" s="28" t="s">
        <v>52</v>
      </c>
      <c r="F157" s="28" t="s">
        <v>60</v>
      </c>
      <c r="G157" s="27">
        <v>0</v>
      </c>
      <c r="H157" s="28" t="s">
        <v>262</v>
      </c>
      <c r="I157" s="28" t="s">
        <v>254</v>
      </c>
      <c r="J157" s="28" t="s">
        <v>255</v>
      </c>
      <c r="K157" s="27">
        <v>2</v>
      </c>
      <c r="L157" s="27">
        <v>0.85414257446511377</v>
      </c>
      <c r="M157" s="27">
        <v>0</v>
      </c>
      <c r="N157" s="29">
        <v>96</v>
      </c>
      <c r="O157" s="29">
        <v>2111318.891047989</v>
      </c>
      <c r="P157" s="29">
        <v>21992.90511508322</v>
      </c>
      <c r="Q157" s="29">
        <v>2178425.0380235538</v>
      </c>
      <c r="R157" s="29">
        <v>22691.927479412017</v>
      </c>
      <c r="S157" s="29">
        <v>1453321.0621903706</v>
      </c>
      <c r="T157" s="29">
        <v>15138.761064483029</v>
      </c>
      <c r="U157" s="29">
        <v>1292971.4517070712</v>
      </c>
      <c r="V157" s="29">
        <v>13468.452621948658</v>
      </c>
      <c r="W157" s="29">
        <v>35811.120000000003</v>
      </c>
      <c r="X157" s="29">
        <v>373.03250000000003</v>
      </c>
      <c r="Y157" s="29">
        <v>124538.4904832996</v>
      </c>
      <c r="Z157" s="29">
        <v>1297.2759425343704</v>
      </c>
      <c r="AA157" s="29">
        <v>256979.82904989159</v>
      </c>
      <c r="AB157" s="29">
        <v>2676.8732192697034</v>
      </c>
      <c r="AC157" s="29">
        <v>468124.1467832916</v>
      </c>
      <c r="AD157" s="29">
        <v>4876.2931956592865</v>
      </c>
      <c r="AE157" s="29">
        <v>138272.87066728497</v>
      </c>
      <c r="AF157" s="29">
        <v>1440.3424027842182</v>
      </c>
      <c r="AG157" s="29">
        <v>318903.93573330512</v>
      </c>
      <c r="AH157" s="29">
        <v>3321.9159972219277</v>
      </c>
      <c r="AI157" s="29">
        <v>10947.340382701494</v>
      </c>
      <c r="AJ157" s="29">
        <v>114.03479565314052</v>
      </c>
      <c r="AK157" s="29">
        <v>-67106.146975564639</v>
      </c>
      <c r="AL157" s="29">
        <v>-699.0223643287984</v>
      </c>
      <c r="AM157" s="29">
        <v>1955478.6906817395</v>
      </c>
      <c r="AN157" s="29">
        <v>20369.569694601458</v>
      </c>
      <c r="AO157" s="29">
        <v>1597584.4105551122</v>
      </c>
      <c r="AP157" s="29">
        <v>16641.504276615753</v>
      </c>
      <c r="AQ157" s="29">
        <v>372143.94069642882</v>
      </c>
      <c r="AR157" s="29">
        <v>3876.499382254467</v>
      </c>
      <c r="AS157" s="29">
        <v>357894.28012662736</v>
      </c>
      <c r="AT157" s="29">
        <v>3728.0654179857011</v>
      </c>
      <c r="AU157" s="29">
        <v>-141590.53979644811</v>
      </c>
      <c r="AV157" s="29">
        <v>-1474.9014562130008</v>
      </c>
      <c r="AW157" s="29">
        <v>-155840.2003662496</v>
      </c>
      <c r="AX157" s="29">
        <v>-1623.3354204817663</v>
      </c>
      <c r="AY157" s="29">
        <v>2.0000000000000002E-23</v>
      </c>
      <c r="AZ157" s="30" t="s">
        <v>52</v>
      </c>
      <c r="BA157" s="31"/>
      <c r="BB157" s="28" t="s">
        <v>54</v>
      </c>
      <c r="BC157" s="27">
        <v>0</v>
      </c>
      <c r="BD157" s="35">
        <v>45562.557824074072</v>
      </c>
    </row>
    <row r="158" spans="1:56" x14ac:dyDescent="0.2">
      <c r="A158" s="27">
        <v>220</v>
      </c>
      <c r="B158" s="27">
        <v>108</v>
      </c>
      <c r="C158" s="28" t="s">
        <v>169</v>
      </c>
      <c r="D158" s="28" t="s">
        <v>170</v>
      </c>
      <c r="E158" s="28" t="s">
        <v>52</v>
      </c>
      <c r="F158" s="28" t="s">
        <v>60</v>
      </c>
      <c r="G158" s="27">
        <v>0</v>
      </c>
      <c r="H158" s="28" t="s">
        <v>262</v>
      </c>
      <c r="I158" s="28" t="s">
        <v>252</v>
      </c>
      <c r="J158" s="28" t="s">
        <v>253</v>
      </c>
      <c r="K158" s="27">
        <v>1</v>
      </c>
      <c r="L158" s="27">
        <v>0.25825922139337165</v>
      </c>
      <c r="M158" s="27">
        <v>0</v>
      </c>
      <c r="N158" s="29">
        <v>67</v>
      </c>
      <c r="O158" s="29">
        <v>427449.61512376519</v>
      </c>
      <c r="P158" s="29">
        <v>6379.8450018472404</v>
      </c>
      <c r="Q158" s="29">
        <v>871090.53129097424</v>
      </c>
      <c r="R158" s="29">
        <v>13001.351213298121</v>
      </c>
      <c r="S158" s="29">
        <v>619244.87549761799</v>
      </c>
      <c r="T158" s="29">
        <v>9242.4608283226553</v>
      </c>
      <c r="U158" s="29">
        <v>581985.30000000005</v>
      </c>
      <c r="V158" s="29">
        <v>8686.3477611940307</v>
      </c>
      <c r="W158" s="29">
        <v>8799</v>
      </c>
      <c r="X158" s="29">
        <v>131.32835820895522</v>
      </c>
      <c r="Y158" s="29">
        <v>28460.575497617883</v>
      </c>
      <c r="Z158" s="29">
        <v>424.78470891966987</v>
      </c>
      <c r="AA158" s="29">
        <v>84013.945748567785</v>
      </c>
      <c r="AB158" s="29">
        <v>1253.9394887845936</v>
      </c>
      <c r="AC158" s="29">
        <v>167831.71004478852</v>
      </c>
      <c r="AD158" s="29">
        <v>2504.9508961908732</v>
      </c>
      <c r="AE158" s="29">
        <v>32839.132077729148</v>
      </c>
      <c r="AF158" s="29">
        <v>490.13629966759913</v>
      </c>
      <c r="AG158" s="29">
        <v>127750.12423079758</v>
      </c>
      <c r="AH158" s="29">
        <v>1906.7182721014558</v>
      </c>
      <c r="AI158" s="29">
        <v>7242.4537362618075</v>
      </c>
      <c r="AJ158" s="29">
        <v>108.09632442181804</v>
      </c>
      <c r="AK158" s="29">
        <v>-443640.91616720904</v>
      </c>
      <c r="AL158" s="29">
        <v>-6621.5062114508801</v>
      </c>
      <c r="AM158" s="29">
        <v>819719.01190156909</v>
      </c>
      <c r="AN158" s="29">
        <v>12234.612117933866</v>
      </c>
      <c r="AO158" s="29">
        <v>495039.90917258593</v>
      </c>
      <c r="AP158" s="29">
        <v>7388.6553607848637</v>
      </c>
      <c r="AQ158" s="29">
        <v>352676.98492023861</v>
      </c>
      <c r="AR158" s="29">
        <v>5263.8355958244547</v>
      </c>
      <c r="AS158" s="29">
        <v>324679.10272898315</v>
      </c>
      <c r="AT158" s="29">
        <v>4845.9567571490015</v>
      </c>
      <c r="AU158" s="29">
        <v>420267.27896905935</v>
      </c>
      <c r="AV158" s="29">
        <v>6272.645954762078</v>
      </c>
      <c r="AW158" s="29">
        <v>392269.39677780389</v>
      </c>
      <c r="AX158" s="29">
        <v>5854.7671160866239</v>
      </c>
      <c r="AY158" s="29">
        <v>-4.0000000000000004E-23</v>
      </c>
      <c r="AZ158" s="30" t="s">
        <v>52</v>
      </c>
      <c r="BA158" s="31"/>
      <c r="BB158" s="28" t="s">
        <v>54</v>
      </c>
      <c r="BC158" s="27">
        <v>0</v>
      </c>
      <c r="BD158" s="35">
        <v>45562.557824074072</v>
      </c>
    </row>
    <row r="159" spans="1:56" x14ac:dyDescent="0.2">
      <c r="A159" s="27">
        <v>220</v>
      </c>
      <c r="B159" s="27">
        <v>108</v>
      </c>
      <c r="C159" s="28" t="s">
        <v>169</v>
      </c>
      <c r="D159" s="28" t="s">
        <v>170</v>
      </c>
      <c r="E159" s="28" t="s">
        <v>52</v>
      </c>
      <c r="F159" s="28" t="s">
        <v>60</v>
      </c>
      <c r="G159" s="27">
        <v>0</v>
      </c>
      <c r="H159" s="28" t="s">
        <v>262</v>
      </c>
      <c r="I159" s="28" t="s">
        <v>254</v>
      </c>
      <c r="J159" s="28" t="s">
        <v>255</v>
      </c>
      <c r="K159" s="27">
        <v>2</v>
      </c>
      <c r="L159" s="27">
        <v>0.74174077860662846</v>
      </c>
      <c r="M159" s="27">
        <v>0</v>
      </c>
      <c r="N159" s="29">
        <v>133</v>
      </c>
      <c r="O159" s="29">
        <v>1227668.8848762349</v>
      </c>
      <c r="P159" s="29">
        <v>9230.5931193701872</v>
      </c>
      <c r="Q159" s="29">
        <v>2501840.4587090262</v>
      </c>
      <c r="R159" s="29">
        <v>18810.830516609218</v>
      </c>
      <c r="S159" s="29">
        <v>1764356.344502382</v>
      </c>
      <c r="T159" s="29">
        <v>13265.83717670964</v>
      </c>
      <c r="U159" s="29">
        <v>1458001.65</v>
      </c>
      <c r="V159" s="29">
        <v>10962.418421052631</v>
      </c>
      <c r="W159" s="29">
        <v>53910.05</v>
      </c>
      <c r="X159" s="29">
        <v>405.33872180451124</v>
      </c>
      <c r="Y159" s="29">
        <v>252444.64450238214</v>
      </c>
      <c r="Z159" s="29">
        <v>1898.0800338524969</v>
      </c>
      <c r="AA159" s="29">
        <v>255458.25425143226</v>
      </c>
      <c r="AB159" s="29">
        <v>1920.738753770167</v>
      </c>
      <c r="AC159" s="29">
        <v>482025.85995521152</v>
      </c>
      <c r="AD159" s="29">
        <v>3624.2545861294093</v>
      </c>
      <c r="AE159" s="29">
        <v>94316.567922270857</v>
      </c>
      <c r="AF159" s="29">
        <v>709.14712723511911</v>
      </c>
      <c r="AG159" s="29">
        <v>366908.3957692025</v>
      </c>
      <c r="AH159" s="29">
        <v>2758.7097426255818</v>
      </c>
      <c r="AI159" s="29">
        <v>20800.896263738192</v>
      </c>
      <c r="AJ159" s="29">
        <v>156.39771626870819</v>
      </c>
      <c r="AK159" s="29">
        <v>-1274171.5738327908</v>
      </c>
      <c r="AL159" s="29">
        <v>-9580.2373972390305</v>
      </c>
      <c r="AM159" s="29">
        <v>2354297.4180984306</v>
      </c>
      <c r="AN159" s="29">
        <v>17701.484346604746</v>
      </c>
      <c r="AO159" s="29">
        <v>1421793.520827414</v>
      </c>
      <c r="AP159" s="29">
        <v>10690.17684832642</v>
      </c>
      <c r="AQ159" s="29">
        <v>1012916.0150797615</v>
      </c>
      <c r="AR159" s="29">
        <v>7615.9098878177547</v>
      </c>
      <c r="AS159" s="29">
        <v>932503.89727101685</v>
      </c>
      <c r="AT159" s="29">
        <v>7011.3074982783219</v>
      </c>
      <c r="AU159" s="29">
        <v>1207040.6510309407</v>
      </c>
      <c r="AV159" s="29">
        <v>9075.4936167739907</v>
      </c>
      <c r="AW159" s="29">
        <v>1126628.5332221962</v>
      </c>
      <c r="AX159" s="29">
        <v>8470.8912272345569</v>
      </c>
      <c r="AY159" s="29">
        <v>2.0000000000000001E-22</v>
      </c>
      <c r="AZ159" s="30" t="s">
        <v>52</v>
      </c>
      <c r="BA159" s="31"/>
      <c r="BB159" s="28" t="s">
        <v>54</v>
      </c>
      <c r="BC159" s="27">
        <v>0</v>
      </c>
      <c r="BD159" s="35">
        <v>45562.557824074072</v>
      </c>
    </row>
    <row r="160" spans="1:56" x14ac:dyDescent="0.2">
      <c r="A160" s="27">
        <v>213</v>
      </c>
      <c r="B160" s="27">
        <v>14</v>
      </c>
      <c r="C160" s="28" t="s">
        <v>171</v>
      </c>
      <c r="D160" s="28" t="s">
        <v>172</v>
      </c>
      <c r="E160" s="28" t="s">
        <v>52</v>
      </c>
      <c r="F160" s="28" t="s">
        <v>53</v>
      </c>
      <c r="G160" s="27">
        <v>0</v>
      </c>
      <c r="H160" s="28" t="s">
        <v>262</v>
      </c>
      <c r="I160" s="28" t="s">
        <v>252</v>
      </c>
      <c r="J160" s="28" t="s">
        <v>253</v>
      </c>
      <c r="K160" s="27">
        <v>1</v>
      </c>
      <c r="L160" s="27">
        <v>0.15564107885944231</v>
      </c>
      <c r="M160" s="27">
        <v>0</v>
      </c>
      <c r="N160" s="29">
        <v>154</v>
      </c>
      <c r="O160" s="29">
        <v>2384897.7081151856</v>
      </c>
      <c r="P160" s="29">
        <v>15486.348753994711</v>
      </c>
      <c r="Q160" s="29">
        <v>2479121.2188228122</v>
      </c>
      <c r="R160" s="29">
        <v>16098.189732615663</v>
      </c>
      <c r="S160" s="29">
        <v>1817570.6721912338</v>
      </c>
      <c r="T160" s="29">
        <v>11802.40696228074</v>
      </c>
      <c r="U160" s="29">
        <v>1720377.6124469521</v>
      </c>
      <c r="V160" s="29">
        <v>11171.283197707482</v>
      </c>
      <c r="W160" s="29">
        <v>23365.67</v>
      </c>
      <c r="X160" s="29">
        <v>151.72512987012988</v>
      </c>
      <c r="Y160" s="29">
        <v>73827.389744281812</v>
      </c>
      <c r="Z160" s="29">
        <v>479.39863470312861</v>
      </c>
      <c r="AA160" s="29">
        <v>248464.41525666602</v>
      </c>
      <c r="AB160" s="29">
        <v>1613.4052938744546</v>
      </c>
      <c r="AC160" s="29">
        <v>413086.13137491205</v>
      </c>
      <c r="AD160" s="29">
        <v>2682.3774764604673</v>
      </c>
      <c r="AE160" s="29">
        <v>85333.334306266421</v>
      </c>
      <c r="AF160" s="29">
        <v>554.11256043030141</v>
      </c>
      <c r="AG160" s="29">
        <v>307766.82496560342</v>
      </c>
      <c r="AH160" s="29">
        <v>1998.4858764000219</v>
      </c>
      <c r="AI160" s="29">
        <v>19985.972103042244</v>
      </c>
      <c r="AJ160" s="29">
        <v>129.77903963014441</v>
      </c>
      <c r="AK160" s="29">
        <v>-94223.510707626483</v>
      </c>
      <c r="AL160" s="29">
        <v>-611.84097862095109</v>
      </c>
      <c r="AM160" s="29">
        <v>2386238.4314966965</v>
      </c>
      <c r="AN160" s="29">
        <v>15495.05474997855</v>
      </c>
      <c r="AO160" s="29">
        <v>2272038.5019354485</v>
      </c>
      <c r="AP160" s="29">
        <v>14753.4967658146</v>
      </c>
      <c r="AQ160" s="29">
        <v>84601.821235627038</v>
      </c>
      <c r="AR160" s="29">
        <v>549.36247555601972</v>
      </c>
      <c r="AS160" s="29">
        <v>114199.92956124834</v>
      </c>
      <c r="AT160" s="29">
        <v>741.5579841639501</v>
      </c>
      <c r="AU160" s="29">
        <v>-28257.384944110272</v>
      </c>
      <c r="AV160" s="29">
        <v>-183.48951262409267</v>
      </c>
      <c r="AW160" s="29">
        <v>1340.7233815110078</v>
      </c>
      <c r="AX160" s="29">
        <v>8.7059959838377114</v>
      </c>
      <c r="AY160" s="29">
        <v>-1.14E-22</v>
      </c>
      <c r="AZ160" s="30" t="s">
        <v>52</v>
      </c>
      <c r="BA160" s="31"/>
      <c r="BB160" s="28" t="s">
        <v>54</v>
      </c>
      <c r="BC160" s="27">
        <v>0</v>
      </c>
      <c r="BD160" s="35">
        <v>45562.557824074072</v>
      </c>
    </row>
    <row r="161" spans="1:56" x14ac:dyDescent="0.2">
      <c r="A161" s="27">
        <v>213</v>
      </c>
      <c r="B161" s="27">
        <v>14</v>
      </c>
      <c r="C161" s="28" t="s">
        <v>171</v>
      </c>
      <c r="D161" s="28" t="s">
        <v>172</v>
      </c>
      <c r="E161" s="28" t="s">
        <v>52</v>
      </c>
      <c r="F161" s="28" t="s">
        <v>53</v>
      </c>
      <c r="G161" s="27">
        <v>0</v>
      </c>
      <c r="H161" s="28" t="s">
        <v>262</v>
      </c>
      <c r="I161" s="28" t="s">
        <v>254</v>
      </c>
      <c r="J161" s="28" t="s">
        <v>255</v>
      </c>
      <c r="K161" s="27">
        <v>2</v>
      </c>
      <c r="L161" s="27">
        <v>0.53446152251487844</v>
      </c>
      <c r="M161" s="27">
        <v>0</v>
      </c>
      <c r="N161" s="29">
        <v>453</v>
      </c>
      <c r="O161" s="29">
        <v>8189586.3833775884</v>
      </c>
      <c r="P161" s="29">
        <v>18078.55713769887</v>
      </c>
      <c r="Q161" s="29">
        <v>8513143.9001882598</v>
      </c>
      <c r="R161" s="29">
        <v>18792.812141695937</v>
      </c>
      <c r="S161" s="29">
        <v>6176122.5963937426</v>
      </c>
      <c r="T161" s="29">
        <v>13633.824716100977</v>
      </c>
      <c r="U161" s="29">
        <v>5385012.1440808401</v>
      </c>
      <c r="V161" s="29">
        <v>11887.444026668521</v>
      </c>
      <c r="W161" s="29">
        <v>198391.37</v>
      </c>
      <c r="X161" s="29">
        <v>437.95004415011033</v>
      </c>
      <c r="Y161" s="29">
        <v>592719.0823129022</v>
      </c>
      <c r="Z161" s="29">
        <v>1308.4306452823446</v>
      </c>
      <c r="AA161" s="29">
        <v>918509.91642615257</v>
      </c>
      <c r="AB161" s="29">
        <v>2027.6157095500057</v>
      </c>
      <c r="AC161" s="29">
        <v>1418511.3873683647</v>
      </c>
      <c r="AD161" s="29">
        <v>3131.3717160449551</v>
      </c>
      <c r="AE161" s="29">
        <v>293029.21894923237</v>
      </c>
      <c r="AF161" s="29">
        <v>646.8636179894753</v>
      </c>
      <c r="AG161" s="29">
        <v>1056851.6169130073</v>
      </c>
      <c r="AH161" s="29">
        <v>2333.0057768499055</v>
      </c>
      <c r="AI161" s="29">
        <v>68630.551506125164</v>
      </c>
      <c r="AJ161" s="29">
        <v>151.5023212055743</v>
      </c>
      <c r="AK161" s="29">
        <v>-323557.51681067114</v>
      </c>
      <c r="AL161" s="29">
        <v>-714.25500399706652</v>
      </c>
      <c r="AM161" s="29">
        <v>8194190.341824837</v>
      </c>
      <c r="AN161" s="29">
        <v>18088.720401379331</v>
      </c>
      <c r="AO161" s="29">
        <v>7802035.0787562924</v>
      </c>
      <c r="AP161" s="29">
        <v>17223.035493943251</v>
      </c>
      <c r="AQ161" s="29">
        <v>290517.24979341245</v>
      </c>
      <c r="AR161" s="29">
        <v>641.31843221503846</v>
      </c>
      <c r="AS161" s="29">
        <v>392155.26306854439</v>
      </c>
      <c r="AT161" s="29">
        <v>865.68490743608004</v>
      </c>
      <c r="AU161" s="29">
        <v>-97034.054827884247</v>
      </c>
      <c r="AV161" s="29">
        <v>-214.20321154058331</v>
      </c>
      <c r="AW161" s="29">
        <v>4603.9584472476645</v>
      </c>
      <c r="AX161" s="29">
        <v>10.163263680458423</v>
      </c>
      <c r="AY161" s="29">
        <v>1.5000000000000001E-21</v>
      </c>
      <c r="AZ161" s="30" t="s">
        <v>52</v>
      </c>
      <c r="BA161" s="31"/>
      <c r="BB161" s="28" t="s">
        <v>54</v>
      </c>
      <c r="BC161" s="27">
        <v>0</v>
      </c>
      <c r="BD161" s="35">
        <v>45562.557824074072</v>
      </c>
    </row>
    <row r="162" spans="1:56" x14ac:dyDescent="0.2">
      <c r="A162" s="27">
        <v>213</v>
      </c>
      <c r="B162" s="27">
        <v>14</v>
      </c>
      <c r="C162" s="28" t="s">
        <v>171</v>
      </c>
      <c r="D162" s="28" t="s">
        <v>172</v>
      </c>
      <c r="E162" s="28" t="s">
        <v>52</v>
      </c>
      <c r="F162" s="28" t="s">
        <v>53</v>
      </c>
      <c r="G162" s="27">
        <v>0</v>
      </c>
      <c r="H162" s="28" t="s">
        <v>262</v>
      </c>
      <c r="I162" s="28" t="s">
        <v>256</v>
      </c>
      <c r="J162" s="28" t="s">
        <v>257</v>
      </c>
      <c r="K162" s="27">
        <v>3</v>
      </c>
      <c r="L162" s="27">
        <v>0.30989739862567933</v>
      </c>
      <c r="M162" s="27">
        <v>0</v>
      </c>
      <c r="N162" s="29">
        <v>216</v>
      </c>
      <c r="O162" s="29">
        <v>4748576.6685072249</v>
      </c>
      <c r="P162" s="29">
        <v>21984.151243089003</v>
      </c>
      <c r="Q162" s="29">
        <v>4936185.3709889278</v>
      </c>
      <c r="R162" s="29">
        <v>22852.710050874663</v>
      </c>
      <c r="S162" s="29">
        <v>3559661.2314150236</v>
      </c>
      <c r="T162" s="29">
        <v>16479.913108402885</v>
      </c>
      <c r="U162" s="29">
        <v>3036349.2434722069</v>
      </c>
      <c r="V162" s="29">
        <v>14057.172423482441</v>
      </c>
      <c r="W162" s="29">
        <v>136917.60999999999</v>
      </c>
      <c r="X162" s="29">
        <v>633.87782407407406</v>
      </c>
      <c r="Y162" s="29">
        <v>386394.37794281612</v>
      </c>
      <c r="Z162" s="29">
        <v>1788.8628608463705</v>
      </c>
      <c r="AA162" s="29">
        <v>554027.1583171814</v>
      </c>
      <c r="AB162" s="29">
        <v>2564.9405477647288</v>
      </c>
      <c r="AC162" s="29">
        <v>822496.98125672317</v>
      </c>
      <c r="AD162" s="29">
        <v>3807.8563947070511</v>
      </c>
      <c r="AE162" s="29">
        <v>169907.44674450124</v>
      </c>
      <c r="AF162" s="29">
        <v>786.60854974306119</v>
      </c>
      <c r="AG162" s="29">
        <v>612795.40812138945</v>
      </c>
      <c r="AH162" s="29">
        <v>2837.0157783397653</v>
      </c>
      <c r="AI162" s="29">
        <v>39794.126390832593</v>
      </c>
      <c r="AJ162" s="29">
        <v>184.23206662422496</v>
      </c>
      <c r="AK162" s="29">
        <v>-187608.70248170241</v>
      </c>
      <c r="AL162" s="29">
        <v>-868.55880778565927</v>
      </c>
      <c r="AM162" s="29">
        <v>4751246.1866784664</v>
      </c>
      <c r="AN162" s="29">
        <v>21996.51012351142</v>
      </c>
      <c r="AO162" s="29">
        <v>4523862.37930826</v>
      </c>
      <c r="AP162" s="29">
        <v>20943.807311612312</v>
      </c>
      <c r="AQ162" s="29">
        <v>168450.92897096055</v>
      </c>
      <c r="AR162" s="29">
        <v>779.86541190259504</v>
      </c>
      <c r="AS162" s="29">
        <v>227383.80737020736</v>
      </c>
      <c r="AT162" s="29">
        <v>1052.7028118991079</v>
      </c>
      <c r="AU162" s="29">
        <v>-56263.360228005491</v>
      </c>
      <c r="AV162" s="29">
        <v>-260.47851957409949</v>
      </c>
      <c r="AW162" s="29">
        <v>2669.5181712413273</v>
      </c>
      <c r="AX162" s="29">
        <v>12.35888042241355</v>
      </c>
      <c r="AY162" s="29">
        <v>-3.8300000000000002E-22</v>
      </c>
      <c r="AZ162" s="30" t="s">
        <v>52</v>
      </c>
      <c r="BA162" s="31"/>
      <c r="BB162" s="28" t="s">
        <v>54</v>
      </c>
      <c r="BC162" s="27">
        <v>0</v>
      </c>
      <c r="BD162" s="35">
        <v>45562.557824074072</v>
      </c>
    </row>
    <row r="163" spans="1:56" x14ac:dyDescent="0.2">
      <c r="A163" s="27">
        <v>230</v>
      </c>
      <c r="B163" s="27">
        <v>230</v>
      </c>
      <c r="C163" s="28" t="s">
        <v>173</v>
      </c>
      <c r="D163" s="28" t="s">
        <v>174</v>
      </c>
      <c r="E163" s="28" t="s">
        <v>52</v>
      </c>
      <c r="F163" s="28" t="s">
        <v>53</v>
      </c>
      <c r="G163" s="27">
        <v>0</v>
      </c>
      <c r="H163" s="28" t="s">
        <v>262</v>
      </c>
      <c r="I163" s="28" t="s">
        <v>252</v>
      </c>
      <c r="J163" s="28" t="s">
        <v>253</v>
      </c>
      <c r="K163" s="27">
        <v>1</v>
      </c>
      <c r="L163" s="27">
        <v>0.172583967755469</v>
      </c>
      <c r="M163" s="27">
        <v>0.42253521126760601</v>
      </c>
      <c r="N163" s="29">
        <v>191.5</v>
      </c>
      <c r="O163" s="29">
        <v>2628778.3955030725</v>
      </c>
      <c r="P163" s="29">
        <v>13727.302326386802</v>
      </c>
      <c r="Q163" s="29">
        <v>2726867.4445145554</v>
      </c>
      <c r="R163" s="29">
        <v>14239.516681538149</v>
      </c>
      <c r="S163" s="29">
        <v>1970060.6011615486</v>
      </c>
      <c r="T163" s="29">
        <v>10287.522721470228</v>
      </c>
      <c r="U163" s="29">
        <v>1876940.2343058677</v>
      </c>
      <c r="V163" s="29">
        <v>9801.2544872369072</v>
      </c>
      <c r="W163" s="29">
        <v>37864.108450704232</v>
      </c>
      <c r="X163" s="29">
        <v>197.72380392012653</v>
      </c>
      <c r="Y163" s="29">
        <v>55256.258404976827</v>
      </c>
      <c r="Z163" s="29">
        <v>288.54443031319488</v>
      </c>
      <c r="AA163" s="29">
        <v>294456.21967448428</v>
      </c>
      <c r="AB163" s="29">
        <v>1537.630389945087</v>
      </c>
      <c r="AC163" s="29">
        <v>462350.62367852253</v>
      </c>
      <c r="AD163" s="29">
        <v>2414.3635701228327</v>
      </c>
      <c r="AE163" s="29">
        <v>87646.768024614925</v>
      </c>
      <c r="AF163" s="29">
        <v>457.68547271339384</v>
      </c>
      <c r="AG163" s="29">
        <v>361520.46837901097</v>
      </c>
      <c r="AH163" s="29">
        <v>1887.8353440157227</v>
      </c>
      <c r="AI163" s="29">
        <v>13183.387274896702</v>
      </c>
      <c r="AJ163" s="29">
        <v>68.842753393716464</v>
      </c>
      <c r="AK163" s="29">
        <v>-98089.049011483134</v>
      </c>
      <c r="AL163" s="29">
        <v>-512.21435515134795</v>
      </c>
      <c r="AM163" s="29">
        <v>2689529.4916019901</v>
      </c>
      <c r="AN163" s="29">
        <v>14044.540426120053</v>
      </c>
      <c r="AO163" s="29">
        <v>2142362.3768713409</v>
      </c>
      <c r="AP163" s="29">
        <v>11187.270897500475</v>
      </c>
      <c r="AQ163" s="29">
        <v>492535.14198575215</v>
      </c>
      <c r="AR163" s="29">
        <v>2571.985075643614</v>
      </c>
      <c r="AS163" s="29">
        <v>547167.11473064916</v>
      </c>
      <c r="AT163" s="29">
        <v>2857.2695286195772</v>
      </c>
      <c r="AU163" s="29">
        <v>6119.1233540204876</v>
      </c>
      <c r="AV163" s="29">
        <v>31.953646757287142</v>
      </c>
      <c r="AW163" s="29">
        <v>60751.096098917667</v>
      </c>
      <c r="AX163" s="29">
        <v>317.23809973325154</v>
      </c>
      <c r="AY163" s="29">
        <v>2.0839676000018019E-10</v>
      </c>
      <c r="AZ163" s="30" t="s">
        <v>52</v>
      </c>
      <c r="BA163" s="31"/>
      <c r="BB163" s="28" t="s">
        <v>54</v>
      </c>
      <c r="BC163" s="27">
        <v>0</v>
      </c>
      <c r="BD163" s="35">
        <v>45562.557824074072</v>
      </c>
    </row>
    <row r="164" spans="1:56" x14ac:dyDescent="0.2">
      <c r="A164" s="27">
        <v>230</v>
      </c>
      <c r="B164" s="27">
        <v>230</v>
      </c>
      <c r="C164" s="28" t="s">
        <v>173</v>
      </c>
      <c r="D164" s="28" t="s">
        <v>174</v>
      </c>
      <c r="E164" s="28" t="s">
        <v>52</v>
      </c>
      <c r="F164" s="28" t="s">
        <v>53</v>
      </c>
      <c r="G164" s="27">
        <v>0</v>
      </c>
      <c r="H164" s="28" t="s">
        <v>262</v>
      </c>
      <c r="I164" s="28" t="s">
        <v>254</v>
      </c>
      <c r="J164" s="28" t="s">
        <v>255</v>
      </c>
      <c r="K164" s="27">
        <v>2</v>
      </c>
      <c r="L164" s="27">
        <v>0.56434995853318126</v>
      </c>
      <c r="M164" s="27">
        <v>0.57746478873239404</v>
      </c>
      <c r="N164" s="29">
        <v>466.5</v>
      </c>
      <c r="O164" s="29">
        <v>8596111.2019228674</v>
      </c>
      <c r="P164" s="29">
        <v>18426.819296726404</v>
      </c>
      <c r="Q164" s="29">
        <v>8916862.6104234736</v>
      </c>
      <c r="R164" s="29">
        <v>19114.389304230383</v>
      </c>
      <c r="S164" s="29">
        <v>6401299.6988802552</v>
      </c>
      <c r="T164" s="29">
        <v>13721.971487417481</v>
      </c>
      <c r="U164" s="29">
        <v>5698621.4020317169</v>
      </c>
      <c r="V164" s="29">
        <v>12215.69432375502</v>
      </c>
      <c r="W164" s="29">
        <v>253203.74154929575</v>
      </c>
      <c r="X164" s="29">
        <v>542.77329378198453</v>
      </c>
      <c r="Y164" s="29">
        <v>449474.55529924197</v>
      </c>
      <c r="Z164" s="29">
        <v>963.50386988047569</v>
      </c>
      <c r="AA164" s="29">
        <v>1003675.3434553868</v>
      </c>
      <c r="AB164" s="29">
        <v>2151.5012721444518</v>
      </c>
      <c r="AC164" s="29">
        <v>1511887.5680878314</v>
      </c>
      <c r="AD164" s="29">
        <v>3240.9165446684488</v>
      </c>
      <c r="AE164" s="29">
        <v>286605.12644107617</v>
      </c>
      <c r="AF164" s="29">
        <v>614.37326139566153</v>
      </c>
      <c r="AG164" s="29">
        <v>1182172.735926833</v>
      </c>
      <c r="AH164" s="29">
        <v>2534.1323385355477</v>
      </c>
      <c r="AI164" s="29">
        <v>43109.705719922284</v>
      </c>
      <c r="AJ164" s="29">
        <v>92.410944737239632</v>
      </c>
      <c r="AK164" s="29">
        <v>-320751.40850060515</v>
      </c>
      <c r="AL164" s="29">
        <v>-687.57000750397663</v>
      </c>
      <c r="AM164" s="29">
        <v>8794767.4213281777</v>
      </c>
      <c r="AN164" s="29">
        <v>18852.663282589878</v>
      </c>
      <c r="AO164" s="29">
        <v>7005529.7387962379</v>
      </c>
      <c r="AP164" s="29">
        <v>15017.212730538558</v>
      </c>
      <c r="AQ164" s="29">
        <v>1610591.0101083852</v>
      </c>
      <c r="AR164" s="29">
        <v>3452.4994857628835</v>
      </c>
      <c r="AS164" s="29">
        <v>1789237.6825319394</v>
      </c>
      <c r="AT164" s="29">
        <v>3835.4505520513162</v>
      </c>
      <c r="AU164" s="29">
        <v>20009.546981755793</v>
      </c>
      <c r="AV164" s="29">
        <v>42.892919575039208</v>
      </c>
      <c r="AW164" s="29">
        <v>198656.21940530973</v>
      </c>
      <c r="AX164" s="29">
        <v>425.84398586347203</v>
      </c>
      <c r="AY164" s="29">
        <v>-2.0839676000093101E-10</v>
      </c>
      <c r="AZ164" s="30" t="s">
        <v>52</v>
      </c>
      <c r="BA164" s="31"/>
      <c r="BB164" s="28" t="s">
        <v>54</v>
      </c>
      <c r="BC164" s="27">
        <v>0</v>
      </c>
      <c r="BD164" s="35">
        <v>45562.557824074072</v>
      </c>
    </row>
    <row r="165" spans="1:56" x14ac:dyDescent="0.2">
      <c r="A165" s="27">
        <v>230</v>
      </c>
      <c r="B165" s="27">
        <v>230</v>
      </c>
      <c r="C165" s="28" t="s">
        <v>173</v>
      </c>
      <c r="D165" s="28" t="s">
        <v>174</v>
      </c>
      <c r="E165" s="28" t="s">
        <v>52</v>
      </c>
      <c r="F165" s="28" t="s">
        <v>53</v>
      </c>
      <c r="G165" s="27">
        <v>0</v>
      </c>
      <c r="H165" s="28" t="s">
        <v>262</v>
      </c>
      <c r="I165" s="28" t="s">
        <v>256</v>
      </c>
      <c r="J165" s="28" t="s">
        <v>257</v>
      </c>
      <c r="K165" s="27">
        <v>3</v>
      </c>
      <c r="L165" s="27">
        <v>0.26306607371134971</v>
      </c>
      <c r="M165" s="27">
        <v>0</v>
      </c>
      <c r="N165" s="29">
        <v>175.5</v>
      </c>
      <c r="O165" s="29">
        <v>4006991.0325740599</v>
      </c>
      <c r="P165" s="29">
        <v>22831.857735464731</v>
      </c>
      <c r="Q165" s="29">
        <v>4156506.0850619716</v>
      </c>
      <c r="R165" s="29">
        <v>23683.795356478473</v>
      </c>
      <c r="S165" s="29">
        <v>2974938.2999581969</v>
      </c>
      <c r="T165" s="29">
        <v>16951.215384377188</v>
      </c>
      <c r="U165" s="29">
        <v>2671079.2036624155</v>
      </c>
      <c r="V165" s="29">
        <v>15219.824522292965</v>
      </c>
      <c r="W165" s="29">
        <v>113757.85</v>
      </c>
      <c r="X165" s="29">
        <v>648.19287749287741</v>
      </c>
      <c r="Y165" s="29">
        <v>190101.24629578125</v>
      </c>
      <c r="Z165" s="29">
        <v>1083.1979845913459</v>
      </c>
      <c r="AA165" s="29">
        <v>476816.55687012908</v>
      </c>
      <c r="AB165" s="29">
        <v>2716.9034579494528</v>
      </c>
      <c r="AC165" s="29">
        <v>704751.22823364614</v>
      </c>
      <c r="AD165" s="29">
        <v>4015.6765141518295</v>
      </c>
      <c r="AE165" s="29">
        <v>133598.10553430897</v>
      </c>
      <c r="AF165" s="29">
        <v>761.24276657725898</v>
      </c>
      <c r="AG165" s="29">
        <v>551057.96569415613</v>
      </c>
      <c r="AH165" s="29">
        <v>3139.9314284567295</v>
      </c>
      <c r="AI165" s="29">
        <v>20095.157005181009</v>
      </c>
      <c r="AJ165" s="29">
        <v>114.50231911784051</v>
      </c>
      <c r="AK165" s="29">
        <v>-149515.05248791177</v>
      </c>
      <c r="AL165" s="29">
        <v>-851.93762101374216</v>
      </c>
      <c r="AM165" s="29">
        <v>4099592.637069833</v>
      </c>
      <c r="AN165" s="29">
        <v>23359.502205526114</v>
      </c>
      <c r="AO165" s="29">
        <v>3265557.434332421</v>
      </c>
      <c r="AP165" s="29">
        <v>18607.164867991003</v>
      </c>
      <c r="AQ165" s="29">
        <v>750760.84790586284</v>
      </c>
      <c r="AR165" s="29">
        <v>4277.8395892071949</v>
      </c>
      <c r="AS165" s="29">
        <v>834035.2027374116</v>
      </c>
      <c r="AT165" s="29">
        <v>4752.3373375351084</v>
      </c>
      <c r="AU165" s="29">
        <v>9327.2496642237184</v>
      </c>
      <c r="AV165" s="29">
        <v>53.146721733468482</v>
      </c>
      <c r="AW165" s="29">
        <v>92601.604495772612</v>
      </c>
      <c r="AX165" s="29">
        <v>527.64447006138244</v>
      </c>
      <c r="AY165" s="29">
        <v>5.1000000000000001E-23</v>
      </c>
      <c r="AZ165" s="30" t="s">
        <v>52</v>
      </c>
      <c r="BA165" s="31"/>
      <c r="BB165" s="28" t="s">
        <v>54</v>
      </c>
      <c r="BC165" s="27">
        <v>0</v>
      </c>
      <c r="BD165" s="35">
        <v>45562.557824074072</v>
      </c>
    </row>
    <row r="166" spans="1:56" x14ac:dyDescent="0.2">
      <c r="A166" s="27">
        <v>108</v>
      </c>
      <c r="B166" s="27">
        <v>74</v>
      </c>
      <c r="C166" s="28" t="s">
        <v>175</v>
      </c>
      <c r="D166" s="28" t="s">
        <v>176</v>
      </c>
      <c r="E166" s="28" t="s">
        <v>52</v>
      </c>
      <c r="F166" s="28" t="s">
        <v>60</v>
      </c>
      <c r="G166" s="27">
        <v>0</v>
      </c>
      <c r="H166" s="28" t="s">
        <v>262</v>
      </c>
      <c r="I166" s="28" t="s">
        <v>252</v>
      </c>
      <c r="J166" s="28" t="s">
        <v>253</v>
      </c>
      <c r="K166" s="27">
        <v>1</v>
      </c>
      <c r="L166" s="27">
        <v>0.24823101032593373</v>
      </c>
      <c r="M166" s="27">
        <v>0</v>
      </c>
      <c r="N166" s="29">
        <v>66.5</v>
      </c>
      <c r="O166" s="29">
        <v>1018147.4471105103</v>
      </c>
      <c r="P166" s="29">
        <v>15310.487926473839</v>
      </c>
      <c r="Q166" s="29">
        <v>1053599.0354537482</v>
      </c>
      <c r="R166" s="29">
        <v>15843.594518101478</v>
      </c>
      <c r="S166" s="29">
        <v>711105.2429763237</v>
      </c>
      <c r="T166" s="29">
        <v>10693.311924455995</v>
      </c>
      <c r="U166" s="29">
        <v>667984.21964129654</v>
      </c>
      <c r="V166" s="29">
        <v>10044.875483327767</v>
      </c>
      <c r="W166" s="29">
        <v>10826.38</v>
      </c>
      <c r="X166" s="29">
        <v>162.80270676691728</v>
      </c>
      <c r="Y166" s="29">
        <v>32294.643335027187</v>
      </c>
      <c r="Z166" s="29">
        <v>485.63373436131104</v>
      </c>
      <c r="AA166" s="29">
        <v>109101.71917770218</v>
      </c>
      <c r="AB166" s="29">
        <v>1640.6273560556717</v>
      </c>
      <c r="AC166" s="29">
        <v>233392.07329972243</v>
      </c>
      <c r="AD166" s="29">
        <v>3509.6552375898109</v>
      </c>
      <c r="AE166" s="29">
        <v>73856.420733285398</v>
      </c>
      <c r="AF166" s="29">
        <v>1110.622868169705</v>
      </c>
      <c r="AG166" s="29">
        <v>152518.33566623012</v>
      </c>
      <c r="AH166" s="29">
        <v>2293.5088070109787</v>
      </c>
      <c r="AI166" s="29">
        <v>7017.316900206918</v>
      </c>
      <c r="AJ166" s="29">
        <v>105.5235624091266</v>
      </c>
      <c r="AK166" s="29">
        <v>-35451.588343238051</v>
      </c>
      <c r="AL166" s="29">
        <v>-533.10659162763989</v>
      </c>
      <c r="AM166" s="29">
        <v>1098717.8936132763</v>
      </c>
      <c r="AN166" s="29">
        <v>16522.073588169569</v>
      </c>
      <c r="AO166" s="29">
        <v>869297.33278782107</v>
      </c>
      <c r="AP166" s="29">
        <v>13072.140342674</v>
      </c>
      <c r="AQ166" s="29">
        <v>200032.24328195752</v>
      </c>
      <c r="AR166" s="29">
        <v>3008.0036583753003</v>
      </c>
      <c r="AS166" s="29">
        <v>229420.56082545512</v>
      </c>
      <c r="AT166" s="29">
        <v>3449.9332454955656</v>
      </c>
      <c r="AU166" s="29">
        <v>51182.128959268361</v>
      </c>
      <c r="AV166" s="29">
        <v>769.656074575464</v>
      </c>
      <c r="AW166" s="29">
        <v>80570.446502765975</v>
      </c>
      <c r="AX166" s="29">
        <v>1211.585661695729</v>
      </c>
      <c r="AY166" s="29">
        <v>8.9999999999999995E-24</v>
      </c>
      <c r="AZ166" s="30" t="s">
        <v>52</v>
      </c>
      <c r="BA166" s="31"/>
      <c r="BB166" s="28" t="s">
        <v>54</v>
      </c>
      <c r="BC166" s="27">
        <v>0</v>
      </c>
      <c r="BD166" s="35">
        <v>45562.557824074072</v>
      </c>
    </row>
    <row r="167" spans="1:56" x14ac:dyDescent="0.2">
      <c r="A167" s="27">
        <v>108</v>
      </c>
      <c r="B167" s="27">
        <v>74</v>
      </c>
      <c r="C167" s="28" t="s">
        <v>175</v>
      </c>
      <c r="D167" s="28" t="s">
        <v>176</v>
      </c>
      <c r="E167" s="28" t="s">
        <v>52</v>
      </c>
      <c r="F167" s="28" t="s">
        <v>60</v>
      </c>
      <c r="G167" s="27">
        <v>0</v>
      </c>
      <c r="H167" s="28" t="s">
        <v>262</v>
      </c>
      <c r="I167" s="28" t="s">
        <v>254</v>
      </c>
      <c r="J167" s="28" t="s">
        <v>255</v>
      </c>
      <c r="K167" s="27">
        <v>2</v>
      </c>
      <c r="L167" s="27">
        <v>0.75176898967406636</v>
      </c>
      <c r="M167" s="27">
        <v>0</v>
      </c>
      <c r="N167" s="29">
        <v>197.5</v>
      </c>
      <c r="O167" s="29">
        <v>3083465.1828894895</v>
      </c>
      <c r="P167" s="29">
        <v>15612.481938680963</v>
      </c>
      <c r="Q167" s="29">
        <v>3190830.5145462519</v>
      </c>
      <c r="R167" s="29">
        <v>16156.103871120264</v>
      </c>
      <c r="S167" s="29">
        <v>2139125.3070236761</v>
      </c>
      <c r="T167" s="29">
        <v>10831.014212778107</v>
      </c>
      <c r="U167" s="29">
        <v>1884191.1703587035</v>
      </c>
      <c r="V167" s="29">
        <v>9540.2084575124227</v>
      </c>
      <c r="W167" s="29">
        <v>51737.73</v>
      </c>
      <c r="X167" s="29">
        <v>261.96318987341772</v>
      </c>
      <c r="Y167" s="29">
        <v>203196.4066649728</v>
      </c>
      <c r="Z167" s="29">
        <v>1028.8425653922673</v>
      </c>
      <c r="AA167" s="29">
        <v>344876.02082229784</v>
      </c>
      <c r="AB167" s="29">
        <v>1746.2077003660647</v>
      </c>
      <c r="AC167" s="29">
        <v>706829.18670027761</v>
      </c>
      <c r="AD167" s="29">
        <v>3578.8819579760889</v>
      </c>
      <c r="AE167" s="29">
        <v>223674.57926671463</v>
      </c>
      <c r="AF167" s="29">
        <v>1132.5295152745043</v>
      </c>
      <c r="AG167" s="29">
        <v>461902.62433376996</v>
      </c>
      <c r="AH167" s="29">
        <v>2338.7474649811129</v>
      </c>
      <c r="AI167" s="29">
        <v>21251.983099793084</v>
      </c>
      <c r="AJ167" s="29">
        <v>107.6049777204713</v>
      </c>
      <c r="AK167" s="29">
        <v>-107365.33165676196</v>
      </c>
      <c r="AL167" s="29">
        <v>-543.62193243930096</v>
      </c>
      <c r="AM167" s="29">
        <v>3327473.226386724</v>
      </c>
      <c r="AN167" s="29">
        <v>16847.965703223916</v>
      </c>
      <c r="AO167" s="29">
        <v>2632671.787212179</v>
      </c>
      <c r="AP167" s="29">
        <v>13329.983732719893</v>
      </c>
      <c r="AQ167" s="29">
        <v>605798.75671804254</v>
      </c>
      <c r="AR167" s="29">
        <v>3067.3354770533792</v>
      </c>
      <c r="AS167" s="29">
        <v>694801.43917454488</v>
      </c>
      <c r="AT167" s="29">
        <v>3517.9819705040245</v>
      </c>
      <c r="AU167" s="29">
        <v>155005.36104073166</v>
      </c>
      <c r="AV167" s="29">
        <v>784.83727109231199</v>
      </c>
      <c r="AW167" s="29">
        <v>244008.043497234</v>
      </c>
      <c r="AX167" s="29">
        <v>1235.483764542957</v>
      </c>
      <c r="AY167" s="29">
        <v>-1.0000000000000001E-23</v>
      </c>
      <c r="AZ167" s="30" t="s">
        <v>52</v>
      </c>
      <c r="BA167" s="31"/>
      <c r="BB167" s="28" t="s">
        <v>54</v>
      </c>
      <c r="BC167" s="27">
        <v>0</v>
      </c>
      <c r="BD167" s="35">
        <v>45562.557824074072</v>
      </c>
    </row>
    <row r="168" spans="1:56" x14ac:dyDescent="0.2">
      <c r="A168" s="27">
        <v>107</v>
      </c>
      <c r="B168" s="27">
        <v>75</v>
      </c>
      <c r="C168" s="28" t="s">
        <v>177</v>
      </c>
      <c r="D168" s="28" t="s">
        <v>178</v>
      </c>
      <c r="E168" s="28" t="s">
        <v>52</v>
      </c>
      <c r="F168" s="28" t="s">
        <v>57</v>
      </c>
      <c r="G168" s="27">
        <v>0</v>
      </c>
      <c r="H168" s="28" t="s">
        <v>262</v>
      </c>
      <c r="I168" s="28" t="s">
        <v>256</v>
      </c>
      <c r="J168" s="28" t="s">
        <v>257</v>
      </c>
      <c r="K168" s="27">
        <v>3</v>
      </c>
      <c r="L168" s="27">
        <v>1</v>
      </c>
      <c r="M168" s="27">
        <v>0</v>
      </c>
      <c r="N168" s="29">
        <v>163</v>
      </c>
      <c r="O168" s="29">
        <v>4069205.8</v>
      </c>
      <c r="P168" s="29">
        <v>24964.452760736196</v>
      </c>
      <c r="Q168" s="29">
        <v>4218855.82</v>
      </c>
      <c r="R168" s="29">
        <v>25882.551042944786</v>
      </c>
      <c r="S168" s="29">
        <v>2618680.5099999998</v>
      </c>
      <c r="T168" s="29">
        <v>16065.524601226993</v>
      </c>
      <c r="U168" s="29">
        <v>2163466.23</v>
      </c>
      <c r="V168" s="29">
        <v>13272.798957055216</v>
      </c>
      <c r="W168" s="29">
        <v>153192.42000000001</v>
      </c>
      <c r="X168" s="29">
        <v>939.83079754601215</v>
      </c>
      <c r="Y168" s="29">
        <v>302021.86</v>
      </c>
      <c r="Z168" s="29">
        <v>1852.8948466257666</v>
      </c>
      <c r="AA168" s="29">
        <v>521587.51</v>
      </c>
      <c r="AB168" s="29">
        <v>3199.9233742331285</v>
      </c>
      <c r="AC168" s="29">
        <v>1078587.8</v>
      </c>
      <c r="AD168" s="29">
        <v>6617.1030674846625</v>
      </c>
      <c r="AE168" s="29">
        <v>417686.9</v>
      </c>
      <c r="AF168" s="29">
        <v>2562.4963190184044</v>
      </c>
      <c r="AG168" s="29">
        <v>630929.65</v>
      </c>
      <c r="AH168" s="29">
        <v>3870.7340490797546</v>
      </c>
      <c r="AI168" s="29">
        <v>29971.25</v>
      </c>
      <c r="AJ168" s="29">
        <v>183.87269938650306</v>
      </c>
      <c r="AK168" s="29">
        <v>-149650.01999999999</v>
      </c>
      <c r="AL168" s="29">
        <v>-918.0982822085889</v>
      </c>
      <c r="AM168" s="29">
        <v>4137693.06</v>
      </c>
      <c r="AN168" s="29">
        <v>25384.62</v>
      </c>
      <c r="AO168" s="29">
        <v>3200589.06</v>
      </c>
      <c r="AP168" s="29">
        <v>19635.515705521473</v>
      </c>
      <c r="AQ168" s="29">
        <v>890728</v>
      </c>
      <c r="AR168" s="29">
        <v>5464.5889570552145</v>
      </c>
      <c r="AS168" s="29">
        <v>937104</v>
      </c>
      <c r="AT168" s="29">
        <v>5749.1042944785277</v>
      </c>
      <c r="AU168" s="29">
        <v>22111.26</v>
      </c>
      <c r="AV168" s="29">
        <v>135.65190184049081</v>
      </c>
      <c r="AW168" s="29">
        <v>68487.259999999995</v>
      </c>
      <c r="AX168" s="29">
        <v>420.16723926380365</v>
      </c>
      <c r="AY168" s="29">
        <v>0</v>
      </c>
      <c r="AZ168" s="30" t="s">
        <v>61</v>
      </c>
      <c r="BA168" s="31"/>
      <c r="BB168" s="28" t="s">
        <v>54</v>
      </c>
      <c r="BC168" s="27">
        <v>0</v>
      </c>
      <c r="BD168" s="35">
        <v>45562.557824074072</v>
      </c>
    </row>
    <row r="169" spans="1:56" x14ac:dyDescent="0.2">
      <c r="A169" s="27">
        <v>109</v>
      </c>
      <c r="B169" s="27">
        <v>76</v>
      </c>
      <c r="C169" s="28" t="s">
        <v>179</v>
      </c>
      <c r="D169" s="28" t="s">
        <v>180</v>
      </c>
      <c r="E169" s="28" t="s">
        <v>52</v>
      </c>
      <c r="F169" s="28" t="s">
        <v>60</v>
      </c>
      <c r="G169" s="27">
        <v>0</v>
      </c>
      <c r="H169" s="28" t="s">
        <v>262</v>
      </c>
      <c r="I169" s="28" t="s">
        <v>252</v>
      </c>
      <c r="J169" s="28" t="s">
        <v>253</v>
      </c>
      <c r="K169" s="27">
        <v>1</v>
      </c>
      <c r="L169" s="27">
        <v>0.2265540150320659</v>
      </c>
      <c r="M169" s="27">
        <v>0</v>
      </c>
      <c r="N169" s="29">
        <v>47.5</v>
      </c>
      <c r="O169" s="29">
        <v>571068.91723624454</v>
      </c>
      <c r="P169" s="29">
        <v>12022.503520763041</v>
      </c>
      <c r="Q169" s="29">
        <v>602300.5323061907</v>
      </c>
      <c r="R169" s="29">
        <v>12680.011206446117</v>
      </c>
      <c r="S169" s="29">
        <v>402234.02330309502</v>
      </c>
      <c r="T169" s="29">
        <v>8468.0847011177884</v>
      </c>
      <c r="U169" s="29">
        <v>365622.75</v>
      </c>
      <c r="V169" s="29">
        <v>7697.3210526315779</v>
      </c>
      <c r="W169" s="29">
        <v>8366.15</v>
      </c>
      <c r="X169" s="29">
        <v>176.12947368421052</v>
      </c>
      <c r="Y169" s="29">
        <v>28245.123303094966</v>
      </c>
      <c r="Z169" s="29">
        <v>594.63417480199917</v>
      </c>
      <c r="AA169" s="29">
        <v>60971.859042038552</v>
      </c>
      <c r="AB169" s="29">
        <v>1283.6180850955484</v>
      </c>
      <c r="AC169" s="29">
        <v>139094.64996105712</v>
      </c>
      <c r="AD169" s="29">
        <v>2928.3084202327809</v>
      </c>
      <c r="AE169" s="29">
        <v>83439.843736309878</v>
      </c>
      <c r="AF169" s="29">
        <v>1756.6282891854707</v>
      </c>
      <c r="AG169" s="29">
        <v>44528.047556776641</v>
      </c>
      <c r="AH169" s="29">
        <v>937.4325801426661</v>
      </c>
      <c r="AI169" s="29">
        <v>11126.758667970604</v>
      </c>
      <c r="AJ169" s="29">
        <v>234.24755090464427</v>
      </c>
      <c r="AK169" s="29">
        <v>-31231.615069946198</v>
      </c>
      <c r="AL169" s="29">
        <v>-657.50768568307785</v>
      </c>
      <c r="AM169" s="29">
        <v>582539.48294972698</v>
      </c>
      <c r="AN169" s="29">
        <v>12263.989114731094</v>
      </c>
      <c r="AO169" s="29">
        <v>582706.00015077554</v>
      </c>
      <c r="AP169" s="29">
        <v>12267.494740016326</v>
      </c>
      <c r="AQ169" s="29">
        <v>-13850.379708985349</v>
      </c>
      <c r="AR169" s="29">
        <v>-291.58694124179681</v>
      </c>
      <c r="AS169" s="29">
        <v>-166.51720104856844</v>
      </c>
      <c r="AT169" s="29">
        <v>-3.5056252852330196</v>
      </c>
      <c r="AU169" s="29">
        <v>-2213.2967944542647</v>
      </c>
      <c r="AV169" s="29">
        <v>-46.595721988510832</v>
      </c>
      <c r="AW169" s="29">
        <v>11470.565713482516</v>
      </c>
      <c r="AX169" s="29">
        <v>241.48559396805294</v>
      </c>
      <c r="AY169" s="29">
        <v>-2.8999999999999999E-24</v>
      </c>
      <c r="AZ169" s="30" t="s">
        <v>52</v>
      </c>
      <c r="BA169" s="31"/>
      <c r="BB169" s="28" t="s">
        <v>54</v>
      </c>
      <c r="BC169" s="27">
        <v>0</v>
      </c>
      <c r="BD169" s="35">
        <v>45562.557824074072</v>
      </c>
    </row>
    <row r="170" spans="1:56" x14ac:dyDescent="0.2">
      <c r="A170" s="27">
        <v>109</v>
      </c>
      <c r="B170" s="27">
        <v>76</v>
      </c>
      <c r="C170" s="28" t="s">
        <v>179</v>
      </c>
      <c r="D170" s="28" t="s">
        <v>180</v>
      </c>
      <c r="E170" s="28" t="s">
        <v>52</v>
      </c>
      <c r="F170" s="28" t="s">
        <v>60</v>
      </c>
      <c r="G170" s="27">
        <v>0</v>
      </c>
      <c r="H170" s="28" t="s">
        <v>262</v>
      </c>
      <c r="I170" s="28" t="s">
        <v>254</v>
      </c>
      <c r="J170" s="28" t="s">
        <v>255</v>
      </c>
      <c r="K170" s="27">
        <v>2</v>
      </c>
      <c r="L170" s="27">
        <v>0.77344598496793415</v>
      </c>
      <c r="M170" s="27">
        <v>0</v>
      </c>
      <c r="N170" s="29">
        <v>120</v>
      </c>
      <c r="O170" s="29">
        <v>1949605.5327637556</v>
      </c>
      <c r="P170" s="29">
        <v>16246.712773031295</v>
      </c>
      <c r="Q170" s="29">
        <v>2056228.9676938094</v>
      </c>
      <c r="R170" s="29">
        <v>17135.241397448412</v>
      </c>
      <c r="S170" s="29">
        <v>1362443.8266969051</v>
      </c>
      <c r="T170" s="29">
        <v>11353.698555807541</v>
      </c>
      <c r="U170" s="29">
        <v>1149400.6499999999</v>
      </c>
      <c r="V170" s="29">
        <v>9578.3387500000008</v>
      </c>
      <c r="W170" s="29">
        <v>40853.879999999997</v>
      </c>
      <c r="X170" s="29">
        <v>340.44900000000001</v>
      </c>
      <c r="Y170" s="29">
        <v>172189.29669690505</v>
      </c>
      <c r="Z170" s="29">
        <v>1434.9108058075419</v>
      </c>
      <c r="AA170" s="29">
        <v>218921.79095796146</v>
      </c>
      <c r="AB170" s="29">
        <v>1824.3482579830118</v>
      </c>
      <c r="AC170" s="29">
        <v>474863.35003894294</v>
      </c>
      <c r="AD170" s="29">
        <v>3957.194583657857</v>
      </c>
      <c r="AE170" s="29">
        <v>284860.15626369015</v>
      </c>
      <c r="AF170" s="29">
        <v>2373.8346355307508</v>
      </c>
      <c r="AG170" s="29">
        <v>152016.90244322337</v>
      </c>
      <c r="AH170" s="29">
        <v>1266.8075203601945</v>
      </c>
      <c r="AI170" s="29">
        <v>37986.291332029396</v>
      </c>
      <c r="AJ170" s="29">
        <v>316.55242776691165</v>
      </c>
      <c r="AK170" s="29">
        <v>-106623.4349300538</v>
      </c>
      <c r="AL170" s="29">
        <v>-888.528624417115</v>
      </c>
      <c r="AM170" s="29">
        <v>1988765.5670502733</v>
      </c>
      <c r="AN170" s="29">
        <v>16573.046392085609</v>
      </c>
      <c r="AO170" s="29">
        <v>1989334.0498492245</v>
      </c>
      <c r="AP170" s="29">
        <v>16577.783748743539</v>
      </c>
      <c r="AQ170" s="29">
        <v>-47284.620291014653</v>
      </c>
      <c r="AR170" s="29">
        <v>-394.03850242512209</v>
      </c>
      <c r="AS170" s="29">
        <v>-568.4827989514315</v>
      </c>
      <c r="AT170" s="29">
        <v>-4.7373566579285962</v>
      </c>
      <c r="AU170" s="29">
        <v>-7556.1032055457345</v>
      </c>
      <c r="AV170" s="29">
        <v>-62.967526712881124</v>
      </c>
      <c r="AW170" s="29">
        <v>39160.034286517483</v>
      </c>
      <c r="AX170" s="29">
        <v>326.33361905431235</v>
      </c>
      <c r="AY170" s="29">
        <v>2.2899999999999998E-23</v>
      </c>
      <c r="AZ170" s="30" t="s">
        <v>52</v>
      </c>
      <c r="BA170" s="31"/>
      <c r="BB170" s="28" t="s">
        <v>54</v>
      </c>
      <c r="BC170" s="27">
        <v>0</v>
      </c>
      <c r="BD170" s="35">
        <v>45562.557824074072</v>
      </c>
    </row>
    <row r="171" spans="1:56" x14ac:dyDescent="0.2">
      <c r="A171" s="27">
        <v>111</v>
      </c>
      <c r="B171" s="27">
        <v>77</v>
      </c>
      <c r="C171" s="28" t="s">
        <v>181</v>
      </c>
      <c r="D171" s="28" t="s">
        <v>182</v>
      </c>
      <c r="E171" s="28" t="s">
        <v>52</v>
      </c>
      <c r="F171" s="28" t="s">
        <v>60</v>
      </c>
      <c r="G171" s="27">
        <v>0</v>
      </c>
      <c r="H171" s="28" t="s">
        <v>262</v>
      </c>
      <c r="I171" s="28" t="s">
        <v>252</v>
      </c>
      <c r="J171" s="28" t="s">
        <v>253</v>
      </c>
      <c r="K171" s="27">
        <v>1</v>
      </c>
      <c r="L171" s="27">
        <v>0.23194944254837049</v>
      </c>
      <c r="M171" s="27">
        <v>0</v>
      </c>
      <c r="N171" s="29">
        <v>220</v>
      </c>
      <c r="O171" s="29">
        <v>3278235.9886144642</v>
      </c>
      <c r="P171" s="29">
        <v>14901.072675520292</v>
      </c>
      <c r="Q171" s="29">
        <v>3333565.1204991643</v>
      </c>
      <c r="R171" s="29">
        <v>15152.568729541659</v>
      </c>
      <c r="S171" s="29">
        <v>2436967.668693868</v>
      </c>
      <c r="T171" s="29">
        <v>11077.12576679031</v>
      </c>
      <c r="U171" s="29">
        <v>2302430.200778645</v>
      </c>
      <c r="V171" s="29">
        <v>10465.591821721115</v>
      </c>
      <c r="W171" s="29">
        <v>39060.699999999997</v>
      </c>
      <c r="X171" s="29">
        <v>177.54863636363635</v>
      </c>
      <c r="Y171" s="29">
        <v>95476.767915222881</v>
      </c>
      <c r="Z171" s="29">
        <v>433.98530870555851</v>
      </c>
      <c r="AA171" s="29">
        <v>362075.27309481095</v>
      </c>
      <c r="AB171" s="29">
        <v>1645.7966958855038</v>
      </c>
      <c r="AC171" s="29">
        <v>534522.17871048546</v>
      </c>
      <c r="AD171" s="29">
        <v>2429.6462668658428</v>
      </c>
      <c r="AE171" s="29">
        <v>173446.71344487966</v>
      </c>
      <c r="AF171" s="29">
        <v>788.39415202218015</v>
      </c>
      <c r="AG171" s="29">
        <v>340023.55989783385</v>
      </c>
      <c r="AH171" s="29">
        <v>1545.5616358992445</v>
      </c>
      <c r="AI171" s="29">
        <v>21051.905367772019</v>
      </c>
      <c r="AJ171" s="29">
        <v>95.69047894441826</v>
      </c>
      <c r="AK171" s="29">
        <v>-55329.131884700131</v>
      </c>
      <c r="AL171" s="29">
        <v>-251.49605402136422</v>
      </c>
      <c r="AM171" s="29">
        <v>3359564.4007797497</v>
      </c>
      <c r="AN171" s="29">
        <v>15270.74727627159</v>
      </c>
      <c r="AO171" s="29">
        <v>3359564.4007797497</v>
      </c>
      <c r="AP171" s="29">
        <v>15270.74727627159</v>
      </c>
      <c r="AQ171" s="29">
        <v>0</v>
      </c>
      <c r="AR171" s="29">
        <v>0</v>
      </c>
      <c r="AS171" s="29">
        <v>0</v>
      </c>
      <c r="AT171" s="29">
        <v>0</v>
      </c>
      <c r="AU171" s="29">
        <v>81328.412165285321</v>
      </c>
      <c r="AV171" s="29">
        <v>369.67460075129685</v>
      </c>
      <c r="AW171" s="29">
        <v>81328.412165285321</v>
      </c>
      <c r="AX171" s="29">
        <v>369.67460075129685</v>
      </c>
      <c r="AY171" s="29">
        <v>-3.4000000000000003E-22</v>
      </c>
      <c r="AZ171" s="30" t="s">
        <v>52</v>
      </c>
      <c r="BA171" s="31"/>
      <c r="BB171" s="28" t="s">
        <v>54</v>
      </c>
      <c r="BC171" s="27">
        <v>0</v>
      </c>
      <c r="BD171" s="35">
        <v>45562.557824074072</v>
      </c>
    </row>
    <row r="172" spans="1:56" x14ac:dyDescent="0.2">
      <c r="A172" s="27">
        <v>111</v>
      </c>
      <c r="B172" s="27">
        <v>77</v>
      </c>
      <c r="C172" s="28" t="s">
        <v>181</v>
      </c>
      <c r="D172" s="28" t="s">
        <v>182</v>
      </c>
      <c r="E172" s="28" t="s">
        <v>52</v>
      </c>
      <c r="F172" s="28" t="s">
        <v>60</v>
      </c>
      <c r="G172" s="27">
        <v>0</v>
      </c>
      <c r="H172" s="28" t="s">
        <v>262</v>
      </c>
      <c r="I172" s="28" t="s">
        <v>254</v>
      </c>
      <c r="J172" s="28" t="s">
        <v>255</v>
      </c>
      <c r="K172" s="27">
        <v>2</v>
      </c>
      <c r="L172" s="27">
        <v>0.76805055745162953</v>
      </c>
      <c r="M172" s="27">
        <v>0</v>
      </c>
      <c r="N172" s="29">
        <v>673</v>
      </c>
      <c r="O172" s="29">
        <v>10855171.501385536</v>
      </c>
      <c r="P172" s="29">
        <v>16129.526747972564</v>
      </c>
      <c r="Q172" s="29">
        <v>11038381.989500836</v>
      </c>
      <c r="R172" s="29">
        <v>16401.756299406887</v>
      </c>
      <c r="S172" s="29">
        <v>8048806.9213061314</v>
      </c>
      <c r="T172" s="29">
        <v>11959.594236710447</v>
      </c>
      <c r="U172" s="29">
        <v>7110368.2992213545</v>
      </c>
      <c r="V172" s="29">
        <v>10565.183208352682</v>
      </c>
      <c r="W172" s="29">
        <v>236882.82</v>
      </c>
      <c r="X172" s="29">
        <v>351.98041604754826</v>
      </c>
      <c r="Y172" s="29">
        <v>701555.80208477715</v>
      </c>
      <c r="Z172" s="29">
        <v>1042.4306123102185</v>
      </c>
      <c r="AA172" s="29">
        <v>1219620.1469051889</v>
      </c>
      <c r="AB172" s="29">
        <v>1812.2141855946345</v>
      </c>
      <c r="AC172" s="29">
        <v>1769954.9212895145</v>
      </c>
      <c r="AD172" s="29">
        <v>2629.9478771018044</v>
      </c>
      <c r="AE172" s="29">
        <v>574331.38655512035</v>
      </c>
      <c r="AF172" s="29">
        <v>853.38987601058</v>
      </c>
      <c r="AG172" s="29">
        <v>1125914.6901021663</v>
      </c>
      <c r="AH172" s="29">
        <v>1672.9787371503212</v>
      </c>
      <c r="AI172" s="29">
        <v>69708.844632227978</v>
      </c>
      <c r="AJ172" s="29">
        <v>103.57926394090339</v>
      </c>
      <c r="AK172" s="29">
        <v>-183210.48811529987</v>
      </c>
      <c r="AL172" s="29">
        <v>-272.2295514343237</v>
      </c>
      <c r="AM172" s="29">
        <v>11124472.99922025</v>
      </c>
      <c r="AN172" s="29">
        <v>16529.677561991459</v>
      </c>
      <c r="AO172" s="29">
        <v>11124472.99922025</v>
      </c>
      <c r="AP172" s="29">
        <v>16529.677561991459</v>
      </c>
      <c r="AQ172" s="29">
        <v>0</v>
      </c>
      <c r="AR172" s="29">
        <v>0</v>
      </c>
      <c r="AS172" s="29">
        <v>0</v>
      </c>
      <c r="AT172" s="29">
        <v>0</v>
      </c>
      <c r="AU172" s="29">
        <v>269301.49783471471</v>
      </c>
      <c r="AV172" s="29">
        <v>400.1508140188925</v>
      </c>
      <c r="AW172" s="29">
        <v>269301.49783471471</v>
      </c>
      <c r="AX172" s="29">
        <v>400.1508140188925</v>
      </c>
      <c r="AY172" s="29">
        <v>3.4000000000000003E-22</v>
      </c>
      <c r="AZ172" s="30" t="s">
        <v>52</v>
      </c>
      <c r="BA172" s="31"/>
      <c r="BB172" s="28" t="s">
        <v>54</v>
      </c>
      <c r="BC172" s="27">
        <v>0</v>
      </c>
      <c r="BD172" s="35">
        <v>45562.557824074072</v>
      </c>
    </row>
    <row r="173" spans="1:56" x14ac:dyDescent="0.2">
      <c r="A173" s="27">
        <v>110</v>
      </c>
      <c r="B173" s="27">
        <v>78</v>
      </c>
      <c r="C173" s="28" t="s">
        <v>183</v>
      </c>
      <c r="D173" s="28" t="s">
        <v>184</v>
      </c>
      <c r="E173" s="28" t="s">
        <v>52</v>
      </c>
      <c r="F173" s="28" t="s">
        <v>57</v>
      </c>
      <c r="G173" s="27">
        <v>0</v>
      </c>
      <c r="H173" s="28" t="s">
        <v>262</v>
      </c>
      <c r="I173" s="28" t="s">
        <v>256</v>
      </c>
      <c r="J173" s="28" t="s">
        <v>257</v>
      </c>
      <c r="K173" s="27">
        <v>3</v>
      </c>
      <c r="L173" s="27">
        <v>1</v>
      </c>
      <c r="M173" s="27">
        <v>0</v>
      </c>
      <c r="N173" s="29">
        <v>315</v>
      </c>
      <c r="O173" s="29">
        <v>7852906.7000000002</v>
      </c>
      <c r="P173" s="29">
        <v>24929.862539682541</v>
      </c>
      <c r="Q173" s="29">
        <v>7448796.4900000002</v>
      </c>
      <c r="R173" s="29">
        <v>23646.972984126987</v>
      </c>
      <c r="S173" s="29">
        <v>5259975.37</v>
      </c>
      <c r="T173" s="29">
        <v>16698.334507936506</v>
      </c>
      <c r="U173" s="29">
        <v>4626429.63</v>
      </c>
      <c r="V173" s="29">
        <v>14687.078190476193</v>
      </c>
      <c r="W173" s="29">
        <v>166392.22</v>
      </c>
      <c r="X173" s="29">
        <v>528.2292698412698</v>
      </c>
      <c r="Y173" s="29">
        <v>467153.52</v>
      </c>
      <c r="Z173" s="29">
        <v>1483.0270476190476</v>
      </c>
      <c r="AA173" s="29">
        <v>797655.36</v>
      </c>
      <c r="AB173" s="29">
        <v>2532.2392380952379</v>
      </c>
      <c r="AC173" s="29">
        <v>1391165.76</v>
      </c>
      <c r="AD173" s="29">
        <v>4416.3992380952377</v>
      </c>
      <c r="AE173" s="29">
        <v>597040</v>
      </c>
      <c r="AF173" s="29">
        <v>1895.3650793650793</v>
      </c>
      <c r="AG173" s="29">
        <v>715925.76</v>
      </c>
      <c r="AH173" s="29">
        <v>2272.7801904761905</v>
      </c>
      <c r="AI173" s="29">
        <v>78200</v>
      </c>
      <c r="AJ173" s="29">
        <v>248.25396825396822</v>
      </c>
      <c r="AK173" s="29">
        <v>404110.21</v>
      </c>
      <c r="AL173" s="29">
        <v>1282.8895555555555</v>
      </c>
      <c r="AM173" s="29">
        <v>7935683.5099999998</v>
      </c>
      <c r="AN173" s="29">
        <v>25192.646063492062</v>
      </c>
      <c r="AO173" s="29">
        <v>7935683.5099999998</v>
      </c>
      <c r="AP173" s="29">
        <v>25192.646063492062</v>
      </c>
      <c r="AQ173" s="29">
        <v>0</v>
      </c>
      <c r="AR173" s="29">
        <v>0</v>
      </c>
      <c r="AS173" s="29">
        <v>0</v>
      </c>
      <c r="AT173" s="29">
        <v>0</v>
      </c>
      <c r="AU173" s="29">
        <v>82776.81</v>
      </c>
      <c r="AV173" s="29">
        <v>262.78352380952379</v>
      </c>
      <c r="AW173" s="29">
        <v>82776.81</v>
      </c>
      <c r="AX173" s="29">
        <v>262.78352380952379</v>
      </c>
      <c r="AY173" s="29">
        <v>0</v>
      </c>
      <c r="AZ173" s="30" t="s">
        <v>52</v>
      </c>
      <c r="BA173" s="31"/>
      <c r="BB173" s="28" t="s">
        <v>54</v>
      </c>
      <c r="BC173" s="27">
        <v>0</v>
      </c>
      <c r="BD173" s="35">
        <v>45562.557824074072</v>
      </c>
    </row>
    <row r="174" spans="1:56" x14ac:dyDescent="0.2">
      <c r="A174" s="27">
        <v>112</v>
      </c>
      <c r="B174" s="27">
        <v>79</v>
      </c>
      <c r="C174" s="28" t="s">
        <v>185</v>
      </c>
      <c r="D174" s="28" t="s">
        <v>186</v>
      </c>
      <c r="E174" s="28" t="s">
        <v>74</v>
      </c>
      <c r="F174" s="28" t="s">
        <v>60</v>
      </c>
      <c r="G174" s="27">
        <v>0</v>
      </c>
      <c r="H174" s="28" t="s">
        <v>262</v>
      </c>
      <c r="I174" s="28" t="s">
        <v>252</v>
      </c>
      <c r="J174" s="28" t="s">
        <v>253</v>
      </c>
      <c r="K174" s="27">
        <v>1</v>
      </c>
      <c r="L174" s="27">
        <v>0.20819607537761323</v>
      </c>
      <c r="M174" s="27">
        <v>0</v>
      </c>
      <c r="N174" s="29">
        <v>22.5</v>
      </c>
      <c r="O174" s="29">
        <v>393241.97344811982</v>
      </c>
      <c r="P174" s="29">
        <v>17477.42104213866</v>
      </c>
      <c r="Q174" s="29">
        <v>416578.19060426235</v>
      </c>
      <c r="R174" s="29">
        <v>18514.586249078326</v>
      </c>
      <c r="S174" s="29">
        <v>217953.47176076908</v>
      </c>
      <c r="T174" s="29">
        <v>9686.8209671452933</v>
      </c>
      <c r="U174" s="29">
        <v>214406.8</v>
      </c>
      <c r="V174" s="29">
        <v>9529.1911111111112</v>
      </c>
      <c r="W174" s="29">
        <v>2235.15</v>
      </c>
      <c r="X174" s="29">
        <v>99.34</v>
      </c>
      <c r="Y174" s="29">
        <v>1311.5217607690738</v>
      </c>
      <c r="Z174" s="29">
        <v>58.289856034181057</v>
      </c>
      <c r="AA174" s="29">
        <v>61118.706115293338</v>
      </c>
      <c r="AB174" s="29">
        <v>2716.3869384574818</v>
      </c>
      <c r="AC174" s="29">
        <v>137506.01272819994</v>
      </c>
      <c r="AD174" s="29">
        <v>6111.3783434755514</v>
      </c>
      <c r="AE174" s="29">
        <v>25125.914341264335</v>
      </c>
      <c r="AF174" s="29">
        <v>1116.7073040561925</v>
      </c>
      <c r="AG174" s="29">
        <v>112380.0983869356</v>
      </c>
      <c r="AH174" s="29">
        <v>4994.6710394193597</v>
      </c>
      <c r="AI174" s="29">
        <v>0</v>
      </c>
      <c r="AJ174" s="29">
        <v>0</v>
      </c>
      <c r="AK174" s="29">
        <v>-23336.217156142542</v>
      </c>
      <c r="AL174" s="29">
        <v>-1037.1652069396685</v>
      </c>
      <c r="AM174" s="29">
        <v>461003.53136362485</v>
      </c>
      <c r="AN174" s="29">
        <v>20489.045838383321</v>
      </c>
      <c r="AO174" s="29">
        <v>628681.31933554844</v>
      </c>
      <c r="AP174" s="29">
        <v>27941.39197046882</v>
      </c>
      <c r="AQ174" s="29">
        <v>-167677.78797192365</v>
      </c>
      <c r="AR174" s="29">
        <v>-7452.3461320854949</v>
      </c>
      <c r="AS174" s="29">
        <v>-167677.78797192365</v>
      </c>
      <c r="AT174" s="29">
        <v>-7452.3461320854949</v>
      </c>
      <c r="AU174" s="29">
        <v>67761.557915504993</v>
      </c>
      <c r="AV174" s="29">
        <v>3011.624796244666</v>
      </c>
      <c r="AW174" s="29">
        <v>67761.557915504993</v>
      </c>
      <c r="AX174" s="29">
        <v>3011.624796244666</v>
      </c>
      <c r="AY174" s="29">
        <v>-3E-23</v>
      </c>
      <c r="AZ174" s="30" t="s">
        <v>52</v>
      </c>
      <c r="BA174" s="31"/>
      <c r="BB174" s="28" t="s">
        <v>54</v>
      </c>
      <c r="BC174" s="27">
        <v>1</v>
      </c>
      <c r="BD174" s="35">
        <v>45562.557824074072</v>
      </c>
    </row>
    <row r="175" spans="1:56" x14ac:dyDescent="0.2">
      <c r="A175" s="27">
        <v>112</v>
      </c>
      <c r="B175" s="27">
        <v>79</v>
      </c>
      <c r="C175" s="28" t="s">
        <v>185</v>
      </c>
      <c r="D175" s="28" t="s">
        <v>186</v>
      </c>
      <c r="E175" s="28" t="s">
        <v>74</v>
      </c>
      <c r="F175" s="28" t="s">
        <v>60</v>
      </c>
      <c r="G175" s="27">
        <v>0</v>
      </c>
      <c r="H175" s="28" t="s">
        <v>262</v>
      </c>
      <c r="I175" s="28" t="s">
        <v>254</v>
      </c>
      <c r="J175" s="28" t="s">
        <v>255</v>
      </c>
      <c r="K175" s="27">
        <v>2</v>
      </c>
      <c r="L175" s="27">
        <v>0.7918039246223868</v>
      </c>
      <c r="M175" s="27">
        <v>0</v>
      </c>
      <c r="N175" s="29">
        <v>60</v>
      </c>
      <c r="O175" s="29">
        <v>1495563.9165518801</v>
      </c>
      <c r="P175" s="29">
        <v>24926.065275864672</v>
      </c>
      <c r="Q175" s="29">
        <v>1584315.3893957376</v>
      </c>
      <c r="R175" s="29">
        <v>26405.256489928965</v>
      </c>
      <c r="S175" s="29">
        <v>828912.90823923098</v>
      </c>
      <c r="T175" s="29">
        <v>13815.215137320516</v>
      </c>
      <c r="U175" s="29">
        <v>657328.85</v>
      </c>
      <c r="V175" s="29">
        <v>10955.480833333335</v>
      </c>
      <c r="W175" s="29">
        <v>24833.58</v>
      </c>
      <c r="X175" s="29">
        <v>413.89299999999997</v>
      </c>
      <c r="Y175" s="29">
        <v>146750.47823923093</v>
      </c>
      <c r="Z175" s="29">
        <v>2445.8413039871816</v>
      </c>
      <c r="AA175" s="29">
        <v>232444.49388470667</v>
      </c>
      <c r="AB175" s="29">
        <v>3874.0748980784438</v>
      </c>
      <c r="AC175" s="29">
        <v>522957.98727180017</v>
      </c>
      <c r="AD175" s="29">
        <v>8715.966454530002</v>
      </c>
      <c r="AE175" s="29">
        <v>95557.985658735677</v>
      </c>
      <c r="AF175" s="29">
        <v>1592.6330943122609</v>
      </c>
      <c r="AG175" s="29">
        <v>427400.00161306444</v>
      </c>
      <c r="AH175" s="29">
        <v>7123.333360217739</v>
      </c>
      <c r="AI175" s="29">
        <v>0</v>
      </c>
      <c r="AJ175" s="29">
        <v>0</v>
      </c>
      <c r="AK175" s="29">
        <v>-88751.472843857468</v>
      </c>
      <c r="AL175" s="29">
        <v>-1479.191214064291</v>
      </c>
      <c r="AM175" s="29">
        <v>1753272.2686363752</v>
      </c>
      <c r="AN175" s="29">
        <v>29221.204477272917</v>
      </c>
      <c r="AO175" s="29">
        <v>2390978.4806644516</v>
      </c>
      <c r="AP175" s="29">
        <v>39849.641344407522</v>
      </c>
      <c r="AQ175" s="29">
        <v>-637706.21202807641</v>
      </c>
      <c r="AR175" s="29">
        <v>-10628.436867134606</v>
      </c>
      <c r="AS175" s="29">
        <v>-637706.21202807641</v>
      </c>
      <c r="AT175" s="29">
        <v>-10628.436867134606</v>
      </c>
      <c r="AU175" s="29">
        <v>257708.35208449507</v>
      </c>
      <c r="AV175" s="29">
        <v>4295.1392014082494</v>
      </c>
      <c r="AW175" s="29">
        <v>257708.35208449504</v>
      </c>
      <c r="AX175" s="29">
        <v>4295.1392014082494</v>
      </c>
      <c r="AY175" s="29">
        <v>4.0000000000000004E-23</v>
      </c>
      <c r="AZ175" s="30" t="s">
        <v>52</v>
      </c>
      <c r="BA175" s="31"/>
      <c r="BB175" s="28" t="s">
        <v>54</v>
      </c>
      <c r="BC175" s="27">
        <v>1</v>
      </c>
      <c r="BD175" s="35">
        <v>45562.557824074072</v>
      </c>
    </row>
    <row r="176" spans="1:56" x14ac:dyDescent="0.2">
      <c r="A176" s="27">
        <v>113</v>
      </c>
      <c r="B176" s="27">
        <v>80</v>
      </c>
      <c r="C176" s="28" t="s">
        <v>187</v>
      </c>
      <c r="D176" s="28" t="s">
        <v>188</v>
      </c>
      <c r="E176" s="28" t="s">
        <v>74</v>
      </c>
      <c r="F176" s="28" t="s">
        <v>60</v>
      </c>
      <c r="G176" s="27">
        <v>0</v>
      </c>
      <c r="H176" s="28" t="s">
        <v>262</v>
      </c>
      <c r="I176" s="28" t="s">
        <v>252</v>
      </c>
      <c r="J176" s="28" t="s">
        <v>253</v>
      </c>
      <c r="K176" s="27">
        <v>1</v>
      </c>
      <c r="L176" s="27">
        <v>0.23182502142298408</v>
      </c>
      <c r="M176" s="27">
        <v>0</v>
      </c>
      <c r="N176" s="29">
        <v>41.5</v>
      </c>
      <c r="O176" s="29">
        <v>546471.85695429414</v>
      </c>
      <c r="P176" s="29">
        <v>13167.996553115521</v>
      </c>
      <c r="Q176" s="29">
        <v>566962.82423286734</v>
      </c>
      <c r="R176" s="29">
        <v>13661.754800791985</v>
      </c>
      <c r="S176" s="29">
        <v>350664.73336022923</v>
      </c>
      <c r="T176" s="29">
        <v>8449.7526110898598</v>
      </c>
      <c r="U176" s="29">
        <v>330547.34999999998</v>
      </c>
      <c r="V176" s="29">
        <v>7964.9963855421684</v>
      </c>
      <c r="W176" s="29">
        <v>4500</v>
      </c>
      <c r="X176" s="29">
        <v>108.43373493975903</v>
      </c>
      <c r="Y176" s="29">
        <v>15617.383360229209</v>
      </c>
      <c r="Z176" s="29">
        <v>376.32249060793271</v>
      </c>
      <c r="AA176" s="29">
        <v>56728.621318300182</v>
      </c>
      <c r="AB176" s="29">
        <v>1366.9547305614501</v>
      </c>
      <c r="AC176" s="29">
        <v>159569.46955433799</v>
      </c>
      <c r="AD176" s="29">
        <v>3845.0474591406746</v>
      </c>
      <c r="AE176" s="29">
        <v>96292.115935868511</v>
      </c>
      <c r="AF176" s="29">
        <v>2320.2919502618911</v>
      </c>
      <c r="AG176" s="29">
        <v>63277.353618469482</v>
      </c>
      <c r="AH176" s="29">
        <v>1524.7555088787826</v>
      </c>
      <c r="AI176" s="29">
        <v>0</v>
      </c>
      <c r="AJ176" s="29">
        <v>0</v>
      </c>
      <c r="AK176" s="29">
        <v>-20490.96727857328</v>
      </c>
      <c r="AL176" s="29">
        <v>-493.75824767646446</v>
      </c>
      <c r="AM176" s="29">
        <v>550790.00830858515</v>
      </c>
      <c r="AN176" s="29">
        <v>13272.048392977955</v>
      </c>
      <c r="AO176" s="29">
        <v>339497.26538299187</v>
      </c>
      <c r="AP176" s="29">
        <v>8180.6569971805275</v>
      </c>
      <c r="AQ176" s="29">
        <v>205860.61902360988</v>
      </c>
      <c r="AR176" s="29">
        <v>4960.4968439424056</v>
      </c>
      <c r="AS176" s="29">
        <v>211292.74292559325</v>
      </c>
      <c r="AT176" s="29">
        <v>5091.3913957974264</v>
      </c>
      <c r="AU176" s="29">
        <v>-1113.9725476923657</v>
      </c>
      <c r="AV176" s="29">
        <v>-26.842711992587127</v>
      </c>
      <c r="AW176" s="29">
        <v>4318.1513542909979</v>
      </c>
      <c r="AX176" s="29">
        <v>104.05183986243365</v>
      </c>
      <c r="AY176" s="29">
        <v>1.6299999999999997E-23</v>
      </c>
      <c r="AZ176" s="30" t="s">
        <v>61</v>
      </c>
      <c r="BA176" s="31"/>
      <c r="BB176" s="28" t="s">
        <v>54</v>
      </c>
      <c r="BC176" s="27">
        <v>0</v>
      </c>
      <c r="BD176" s="35">
        <v>45562.557824074072</v>
      </c>
    </row>
    <row r="177" spans="1:56" x14ac:dyDescent="0.2">
      <c r="A177" s="27">
        <v>113</v>
      </c>
      <c r="B177" s="27">
        <v>80</v>
      </c>
      <c r="C177" s="28" t="s">
        <v>187</v>
      </c>
      <c r="D177" s="28" t="s">
        <v>188</v>
      </c>
      <c r="E177" s="28" t="s">
        <v>74</v>
      </c>
      <c r="F177" s="28" t="s">
        <v>60</v>
      </c>
      <c r="G177" s="27">
        <v>0</v>
      </c>
      <c r="H177" s="28" t="s">
        <v>262</v>
      </c>
      <c r="I177" s="28" t="s">
        <v>254</v>
      </c>
      <c r="J177" s="28" t="s">
        <v>255</v>
      </c>
      <c r="K177" s="27">
        <v>2</v>
      </c>
      <c r="L177" s="27">
        <v>0.76817497857701589</v>
      </c>
      <c r="M177" s="27">
        <v>0</v>
      </c>
      <c r="N177" s="29">
        <v>99.5</v>
      </c>
      <c r="O177" s="29">
        <v>1810788.1730457058</v>
      </c>
      <c r="P177" s="29">
        <v>18198.87611101212</v>
      </c>
      <c r="Q177" s="29">
        <v>1878687.0057671326</v>
      </c>
      <c r="R177" s="29">
        <v>18881.276439870679</v>
      </c>
      <c r="S177" s="29">
        <v>1152362.6866397706</v>
      </c>
      <c r="T177" s="29">
        <v>11581.534539093174</v>
      </c>
      <c r="U177" s="29">
        <v>927509.15</v>
      </c>
      <c r="V177" s="29">
        <v>9321.7000000000007</v>
      </c>
      <c r="W177" s="29">
        <v>33208.839999999997</v>
      </c>
      <c r="X177" s="29">
        <v>333.75718592964824</v>
      </c>
      <c r="Y177" s="29">
        <v>191644.69663977082</v>
      </c>
      <c r="Z177" s="29">
        <v>1926.0773531635257</v>
      </c>
      <c r="AA177" s="29">
        <v>197575.20868169985</v>
      </c>
      <c r="AB177" s="29">
        <v>1985.6804892633147</v>
      </c>
      <c r="AC177" s="29">
        <v>528749.11044566205</v>
      </c>
      <c r="AD177" s="29">
        <v>5314.0614115141907</v>
      </c>
      <c r="AE177" s="29">
        <v>319073.38406413153</v>
      </c>
      <c r="AF177" s="29">
        <v>3206.7676790364976</v>
      </c>
      <c r="AG177" s="29">
        <v>209675.72638153055</v>
      </c>
      <c r="AH177" s="29">
        <v>2107.2937324776935</v>
      </c>
      <c r="AI177" s="29">
        <v>0</v>
      </c>
      <c r="AJ177" s="29">
        <v>0</v>
      </c>
      <c r="AK177" s="29">
        <v>-67898.832721426719</v>
      </c>
      <c r="AL177" s="29">
        <v>-682.40032885855999</v>
      </c>
      <c r="AM177" s="29">
        <v>1825096.791691415</v>
      </c>
      <c r="AN177" s="29">
        <v>18342.681323531808</v>
      </c>
      <c r="AO177" s="29">
        <v>1124957.5346170082</v>
      </c>
      <c r="AP177" s="29">
        <v>11306.105875547821</v>
      </c>
      <c r="AQ177" s="29">
        <v>682139.38097639021</v>
      </c>
      <c r="AR177" s="29">
        <v>6855.6721706169856</v>
      </c>
      <c r="AS177" s="29">
        <v>700139.25707440684</v>
      </c>
      <c r="AT177" s="29">
        <v>7036.575447983987</v>
      </c>
      <c r="AU177" s="29">
        <v>-3691.2574523076341</v>
      </c>
      <c r="AV177" s="29">
        <v>-37.098064847312905</v>
      </c>
      <c r="AW177" s="29">
        <v>14308.618645709003</v>
      </c>
      <c r="AX177" s="29">
        <v>143.80521251968847</v>
      </c>
      <c r="AY177" s="29">
        <v>-3.6299999999999999E-23</v>
      </c>
      <c r="AZ177" s="30" t="s">
        <v>61</v>
      </c>
      <c r="BA177" s="31"/>
      <c r="BB177" s="28" t="s">
        <v>54</v>
      </c>
      <c r="BC177" s="27">
        <v>0</v>
      </c>
      <c r="BD177" s="35">
        <v>45562.557824074072</v>
      </c>
    </row>
    <row r="178" spans="1:56" x14ac:dyDescent="0.2">
      <c r="A178" s="27">
        <v>119</v>
      </c>
      <c r="B178" s="27">
        <v>83</v>
      </c>
      <c r="C178" s="28" t="s">
        <v>189</v>
      </c>
      <c r="D178" s="28" t="s">
        <v>190</v>
      </c>
      <c r="E178" s="28" t="s">
        <v>74</v>
      </c>
      <c r="F178" s="28" t="s">
        <v>53</v>
      </c>
      <c r="G178" s="27">
        <v>0</v>
      </c>
      <c r="H178" s="28" t="s">
        <v>262</v>
      </c>
      <c r="I178" s="28" t="s">
        <v>252</v>
      </c>
      <c r="J178" s="28" t="s">
        <v>253</v>
      </c>
      <c r="K178" s="27">
        <v>1</v>
      </c>
      <c r="L178" s="27">
        <v>0.13992948397752364</v>
      </c>
      <c r="M178" s="27">
        <v>0</v>
      </c>
      <c r="N178" s="29">
        <v>168.5</v>
      </c>
      <c r="O178" s="29">
        <v>2128126.5503401035</v>
      </c>
      <c r="P178" s="29">
        <v>12629.831159288446</v>
      </c>
      <c r="Q178" s="29">
        <v>2221199.1479629795</v>
      </c>
      <c r="R178" s="29">
        <v>13182.190789097804</v>
      </c>
      <c r="S178" s="29">
        <v>1568151.9882727349</v>
      </c>
      <c r="T178" s="29">
        <v>9306.5399897491679</v>
      </c>
      <c r="U178" s="29">
        <v>1389684.9</v>
      </c>
      <c r="V178" s="29">
        <v>8247.3881305637988</v>
      </c>
      <c r="W178" s="29">
        <v>22075.8</v>
      </c>
      <c r="X178" s="29">
        <v>131.01364985163204</v>
      </c>
      <c r="Y178" s="29">
        <v>156391.28827273485</v>
      </c>
      <c r="Z178" s="29">
        <v>928.13820933373779</v>
      </c>
      <c r="AA178" s="29">
        <v>183601.9695595309</v>
      </c>
      <c r="AB178" s="29">
        <v>1089.6259321040407</v>
      </c>
      <c r="AC178" s="29">
        <v>469445.19013071409</v>
      </c>
      <c r="AD178" s="29">
        <v>2786.0248672445932</v>
      </c>
      <c r="AE178" s="29">
        <v>119299.68015471734</v>
      </c>
      <c r="AF178" s="29">
        <v>708.0099712446131</v>
      </c>
      <c r="AG178" s="29">
        <v>348258.68682109541</v>
      </c>
      <c r="AH178" s="29">
        <v>2066.8171324694085</v>
      </c>
      <c r="AI178" s="29">
        <v>1886.8231549013262</v>
      </c>
      <c r="AJ178" s="29">
        <v>11.197763530571669</v>
      </c>
      <c r="AK178" s="29">
        <v>-93072.597622876448</v>
      </c>
      <c r="AL178" s="29">
        <v>-552.35962980935562</v>
      </c>
      <c r="AM178" s="29">
        <v>2079752.8269798448</v>
      </c>
      <c r="AN178" s="29">
        <v>12342.746747654866</v>
      </c>
      <c r="AO178" s="29">
        <v>2079752.8269798448</v>
      </c>
      <c r="AP178" s="29">
        <v>12342.746747654866</v>
      </c>
      <c r="AQ178" s="29">
        <v>0</v>
      </c>
      <c r="AR178" s="29">
        <v>0</v>
      </c>
      <c r="AS178" s="29">
        <v>0</v>
      </c>
      <c r="AT178" s="29">
        <v>0</v>
      </c>
      <c r="AU178" s="29">
        <v>-48373.72336025838</v>
      </c>
      <c r="AV178" s="29">
        <v>-287.08441163358088</v>
      </c>
      <c r="AW178" s="29">
        <v>-48373.723360258387</v>
      </c>
      <c r="AX178" s="29">
        <v>-287.08441163358088</v>
      </c>
      <c r="AY178" s="29">
        <v>3.7799999999999999E-22</v>
      </c>
      <c r="AZ178" s="30" t="s">
        <v>61</v>
      </c>
      <c r="BA178" s="31"/>
      <c r="BB178" s="28" t="s">
        <v>54</v>
      </c>
      <c r="BC178" s="27">
        <v>0</v>
      </c>
      <c r="BD178" s="35">
        <v>45562.557824074072</v>
      </c>
    </row>
    <row r="179" spans="1:56" x14ac:dyDescent="0.2">
      <c r="A179" s="27">
        <v>119</v>
      </c>
      <c r="B179" s="27">
        <v>83</v>
      </c>
      <c r="C179" s="28" t="s">
        <v>189</v>
      </c>
      <c r="D179" s="28" t="s">
        <v>190</v>
      </c>
      <c r="E179" s="28" t="s">
        <v>74</v>
      </c>
      <c r="F179" s="28" t="s">
        <v>53</v>
      </c>
      <c r="G179" s="27">
        <v>0</v>
      </c>
      <c r="H179" s="28" t="s">
        <v>262</v>
      </c>
      <c r="I179" s="28" t="s">
        <v>254</v>
      </c>
      <c r="J179" s="28" t="s">
        <v>255</v>
      </c>
      <c r="K179" s="27">
        <v>2</v>
      </c>
      <c r="L179" s="27">
        <v>0.53788895775037326</v>
      </c>
      <c r="M179" s="27">
        <v>0</v>
      </c>
      <c r="N179" s="29">
        <v>461</v>
      </c>
      <c r="O179" s="29">
        <v>8180518.7840698659</v>
      </c>
      <c r="P179" s="29">
        <v>17745.16005221229</v>
      </c>
      <c r="Q179" s="29">
        <v>8538289.8635267895</v>
      </c>
      <c r="R179" s="29">
        <v>18521.236146478936</v>
      </c>
      <c r="S179" s="29">
        <v>5974502.3547651423</v>
      </c>
      <c r="T179" s="29">
        <v>12959.874956106602</v>
      </c>
      <c r="U179" s="29">
        <v>5006770.9000000004</v>
      </c>
      <c r="V179" s="29">
        <v>10860.674403470715</v>
      </c>
      <c r="W179" s="29">
        <v>196131.05</v>
      </c>
      <c r="X179" s="29">
        <v>425.4469631236442</v>
      </c>
      <c r="Y179" s="29">
        <v>771600.40476514271</v>
      </c>
      <c r="Z179" s="29">
        <v>1673.7535895122398</v>
      </c>
      <c r="AA179" s="29">
        <v>759240.12630367058</v>
      </c>
      <c r="AB179" s="29">
        <v>1646.9417056478753</v>
      </c>
      <c r="AC179" s="29">
        <v>1804547.382457976</v>
      </c>
      <c r="AD179" s="29">
        <v>3914.4194847244594</v>
      </c>
      <c r="AE179" s="29">
        <v>458587.98870923574</v>
      </c>
      <c r="AF179" s="29">
        <v>994.76787138662826</v>
      </c>
      <c r="AG179" s="29">
        <v>1338706.4452535387</v>
      </c>
      <c r="AH179" s="29">
        <v>2903.9185363417319</v>
      </c>
      <c r="AI179" s="29">
        <v>7252.9484952018074</v>
      </c>
      <c r="AJ179" s="29">
        <v>15.733076996099365</v>
      </c>
      <c r="AK179" s="29">
        <v>-357771.0794569233</v>
      </c>
      <c r="AL179" s="29">
        <v>-776.07609426664476</v>
      </c>
      <c r="AM179" s="29">
        <v>7994570.1840955121</v>
      </c>
      <c r="AN179" s="29">
        <v>17341.800833178986</v>
      </c>
      <c r="AO179" s="29">
        <v>7994570.1840955121</v>
      </c>
      <c r="AP179" s="29">
        <v>17341.800833178986</v>
      </c>
      <c r="AQ179" s="29">
        <v>0</v>
      </c>
      <c r="AR179" s="29">
        <v>0</v>
      </c>
      <c r="AS179" s="29">
        <v>0</v>
      </c>
      <c r="AT179" s="29">
        <v>0</v>
      </c>
      <c r="AU179" s="29">
        <v>-185948.59997435362</v>
      </c>
      <c r="AV179" s="29">
        <v>-403.35921903330495</v>
      </c>
      <c r="AW179" s="29">
        <v>-185948.59997435362</v>
      </c>
      <c r="AX179" s="29">
        <v>-403.35921903330495</v>
      </c>
      <c r="AY179" s="29">
        <v>-1.8000000000000001E-22</v>
      </c>
      <c r="AZ179" s="30" t="s">
        <v>61</v>
      </c>
      <c r="BA179" s="31"/>
      <c r="BB179" s="28" t="s">
        <v>54</v>
      </c>
      <c r="BC179" s="27">
        <v>0</v>
      </c>
      <c r="BD179" s="35">
        <v>45562.557824074072</v>
      </c>
    </row>
    <row r="180" spans="1:56" x14ac:dyDescent="0.2">
      <c r="A180" s="27">
        <v>119</v>
      </c>
      <c r="B180" s="27">
        <v>83</v>
      </c>
      <c r="C180" s="28" t="s">
        <v>189</v>
      </c>
      <c r="D180" s="28" t="s">
        <v>190</v>
      </c>
      <c r="E180" s="28" t="s">
        <v>74</v>
      </c>
      <c r="F180" s="28" t="s">
        <v>53</v>
      </c>
      <c r="G180" s="27">
        <v>0</v>
      </c>
      <c r="H180" s="28" t="s">
        <v>262</v>
      </c>
      <c r="I180" s="28" t="s">
        <v>256</v>
      </c>
      <c r="J180" s="28" t="s">
        <v>257</v>
      </c>
      <c r="K180" s="27">
        <v>3</v>
      </c>
      <c r="L180" s="27">
        <v>0.32218155827210315</v>
      </c>
      <c r="M180" s="27">
        <v>0</v>
      </c>
      <c r="N180" s="29">
        <v>209</v>
      </c>
      <c r="O180" s="29">
        <v>4899918.9355900306</v>
      </c>
      <c r="P180" s="29">
        <v>23444.588208564743</v>
      </c>
      <c r="Q180" s="29">
        <v>5114214.5485102311</v>
      </c>
      <c r="R180" s="29">
        <v>24469.926069426943</v>
      </c>
      <c r="S180" s="29">
        <v>3519029.4069621223</v>
      </c>
      <c r="T180" s="29">
        <v>16837.461277330731</v>
      </c>
      <c r="U180" s="29">
        <v>2920042.55</v>
      </c>
      <c r="V180" s="29">
        <v>13971.495454545455</v>
      </c>
      <c r="W180" s="29">
        <v>115324.85</v>
      </c>
      <c r="X180" s="29">
        <v>551.7935406698565</v>
      </c>
      <c r="Y180" s="29">
        <v>483662.00696212263</v>
      </c>
      <c r="Z180" s="29">
        <v>2314.1722821154185</v>
      </c>
      <c r="AA180" s="29">
        <v>514307.98413679859</v>
      </c>
      <c r="AB180" s="29">
        <v>2460.8037518507108</v>
      </c>
      <c r="AC180" s="29">
        <v>1080877.1574113099</v>
      </c>
      <c r="AD180" s="29">
        <v>5171.6610402455017</v>
      </c>
      <c r="AE180" s="29">
        <v>274682.33113604697</v>
      </c>
      <c r="AF180" s="29">
        <v>1314.269526966732</v>
      </c>
      <c r="AG180" s="29">
        <v>801850.49792536604</v>
      </c>
      <c r="AH180" s="29">
        <v>3836.6052532314166</v>
      </c>
      <c r="AI180" s="29">
        <v>4344.3283498968649</v>
      </c>
      <c r="AJ180" s="29">
        <v>20.786260047353423</v>
      </c>
      <c r="AK180" s="29">
        <v>-214295.61292020031</v>
      </c>
      <c r="AL180" s="29">
        <v>-1025.3378608622024</v>
      </c>
      <c r="AM180" s="29">
        <v>4788540.5389246428</v>
      </c>
      <c r="AN180" s="29">
        <v>22911.677219735135</v>
      </c>
      <c r="AO180" s="29">
        <v>4788540.5389246428</v>
      </c>
      <c r="AP180" s="29">
        <v>22911.677219735135</v>
      </c>
      <c r="AQ180" s="29">
        <v>0</v>
      </c>
      <c r="AR180" s="29">
        <v>0</v>
      </c>
      <c r="AS180" s="29">
        <v>0</v>
      </c>
      <c r="AT180" s="29">
        <v>0</v>
      </c>
      <c r="AU180" s="29">
        <v>-111378.39666538802</v>
      </c>
      <c r="AV180" s="29">
        <v>-532.91098882960762</v>
      </c>
      <c r="AW180" s="29">
        <v>-111378.39666538801</v>
      </c>
      <c r="AX180" s="29">
        <v>-532.91098882960762</v>
      </c>
      <c r="AY180" s="29">
        <v>4.4000000000000001E-22</v>
      </c>
      <c r="AZ180" s="30" t="s">
        <v>61</v>
      </c>
      <c r="BA180" s="31"/>
      <c r="BB180" s="28" t="s">
        <v>54</v>
      </c>
      <c r="BC180" s="27">
        <v>0</v>
      </c>
      <c r="BD180" s="35">
        <v>45562.557824074072</v>
      </c>
    </row>
    <row r="181" spans="1:56" x14ac:dyDescent="0.2">
      <c r="A181" s="27">
        <v>122</v>
      </c>
      <c r="B181" s="27">
        <v>85</v>
      </c>
      <c r="C181" s="28" t="s">
        <v>191</v>
      </c>
      <c r="D181" s="28" t="s">
        <v>192</v>
      </c>
      <c r="E181" s="28" t="s">
        <v>52</v>
      </c>
      <c r="F181" s="28" t="s">
        <v>60</v>
      </c>
      <c r="G181" s="27">
        <v>0</v>
      </c>
      <c r="H181" s="28" t="s">
        <v>262</v>
      </c>
      <c r="I181" s="28" t="s">
        <v>252</v>
      </c>
      <c r="J181" s="28" t="s">
        <v>253</v>
      </c>
      <c r="K181" s="27">
        <v>1</v>
      </c>
      <c r="L181" s="27">
        <v>0.33594180684385938</v>
      </c>
      <c r="M181" s="27">
        <v>0.64285714285714302</v>
      </c>
      <c r="N181" s="29">
        <v>31.5</v>
      </c>
      <c r="O181" s="29">
        <v>516624.39549786359</v>
      </c>
      <c r="P181" s="29">
        <v>16400.774460249639</v>
      </c>
      <c r="Q181" s="29">
        <v>535987.3992824757</v>
      </c>
      <c r="R181" s="29">
        <v>17015.472993094467</v>
      </c>
      <c r="S181" s="29">
        <v>350256.34434358345</v>
      </c>
      <c r="T181" s="29">
        <v>11119.249026780426</v>
      </c>
      <c r="U181" s="29">
        <v>304797.51956419402</v>
      </c>
      <c r="V181" s="29">
        <v>9676.1117321966358</v>
      </c>
      <c r="W181" s="29">
        <v>9911.7642857142891</v>
      </c>
      <c r="X181" s="29">
        <v>314.6591836734695</v>
      </c>
      <c r="Y181" s="29">
        <v>35547.060493675141</v>
      </c>
      <c r="Z181" s="29">
        <v>1128.4781109103219</v>
      </c>
      <c r="AA181" s="29">
        <v>77747.062749145407</v>
      </c>
      <c r="AB181" s="29">
        <v>2468.1607221950917</v>
      </c>
      <c r="AC181" s="29">
        <v>107983.9921897469</v>
      </c>
      <c r="AD181" s="29">
        <v>3428.0632441189487</v>
      </c>
      <c r="AE181" s="29">
        <v>27739.050932904316</v>
      </c>
      <c r="AF181" s="29">
        <v>880.60479152077176</v>
      </c>
      <c r="AG181" s="29">
        <v>72822.81094733777</v>
      </c>
      <c r="AH181" s="29">
        <v>2311.8352681694532</v>
      </c>
      <c r="AI181" s="29">
        <v>7422.130309504807</v>
      </c>
      <c r="AJ181" s="29">
        <v>235.62318442872402</v>
      </c>
      <c r="AK181" s="29">
        <v>-19363.003784612163</v>
      </c>
      <c r="AL181" s="29">
        <v>-614.69853284483054</v>
      </c>
      <c r="AM181" s="29">
        <v>480056.45457987773</v>
      </c>
      <c r="AN181" s="29">
        <v>15239.887446980245</v>
      </c>
      <c r="AO181" s="29">
        <v>434039.81776201958</v>
      </c>
      <c r="AP181" s="29">
        <v>13779.041833714906</v>
      </c>
      <c r="AQ181" s="29">
        <v>0</v>
      </c>
      <c r="AR181" s="29">
        <v>0</v>
      </c>
      <c r="AS181" s="29">
        <v>46016.636817858169</v>
      </c>
      <c r="AT181" s="29">
        <v>1460.8456132653387</v>
      </c>
      <c r="AU181" s="29">
        <v>-82584.577735844025</v>
      </c>
      <c r="AV181" s="29">
        <v>-2621.7326265347306</v>
      </c>
      <c r="AW181" s="29">
        <v>-36567.940917985885</v>
      </c>
      <c r="AX181" s="29">
        <v>-1160.887013269393</v>
      </c>
      <c r="AY181" s="29">
        <v>-2.999185E-11</v>
      </c>
      <c r="AZ181" s="30" t="s">
        <v>52</v>
      </c>
      <c r="BA181" s="31"/>
      <c r="BB181" s="28" t="s">
        <v>54</v>
      </c>
      <c r="BC181" s="27">
        <v>0</v>
      </c>
      <c r="BD181" s="35">
        <v>45562.557824074072</v>
      </c>
    </row>
    <row r="182" spans="1:56" x14ac:dyDescent="0.2">
      <c r="A182" s="27">
        <v>122</v>
      </c>
      <c r="B182" s="27">
        <v>85</v>
      </c>
      <c r="C182" s="28" t="s">
        <v>191</v>
      </c>
      <c r="D182" s="28" t="s">
        <v>192</v>
      </c>
      <c r="E182" s="28" t="s">
        <v>52</v>
      </c>
      <c r="F182" s="28" t="s">
        <v>60</v>
      </c>
      <c r="G182" s="27">
        <v>0</v>
      </c>
      <c r="H182" s="28" t="s">
        <v>262</v>
      </c>
      <c r="I182" s="28" t="s">
        <v>254</v>
      </c>
      <c r="J182" s="28" t="s">
        <v>255</v>
      </c>
      <c r="K182" s="27">
        <v>2</v>
      </c>
      <c r="L182" s="27">
        <v>0.66405819315614067</v>
      </c>
      <c r="M182" s="27">
        <v>0.35714285714285698</v>
      </c>
      <c r="N182" s="29">
        <v>55</v>
      </c>
      <c r="O182" s="29">
        <v>1021214.5545021363</v>
      </c>
      <c r="P182" s="29">
        <v>18567.537354584296</v>
      </c>
      <c r="Q182" s="29">
        <v>1059489.5207175242</v>
      </c>
      <c r="R182" s="29">
        <v>19263.445831227713</v>
      </c>
      <c r="S182" s="29">
        <v>685433.42565641645</v>
      </c>
      <c r="T182" s="29">
        <v>12462.425921025753</v>
      </c>
      <c r="U182" s="29">
        <v>568611.630435806</v>
      </c>
      <c r="V182" s="29">
        <v>10338.393280651017</v>
      </c>
      <c r="W182" s="29">
        <v>25326.155714285709</v>
      </c>
      <c r="X182" s="29">
        <v>460.47555844155829</v>
      </c>
      <c r="Y182" s="29">
        <v>91495.639506324776</v>
      </c>
      <c r="Z182" s="29">
        <v>1663.5570819331774</v>
      </c>
      <c r="AA182" s="29">
        <v>160603.48725085461</v>
      </c>
      <c r="AB182" s="29">
        <v>2920.0634045609927</v>
      </c>
      <c r="AC182" s="29">
        <v>213452.60781025313</v>
      </c>
      <c r="AD182" s="29">
        <v>3880.9565056409651</v>
      </c>
      <c r="AE182" s="29">
        <v>54831.949067095687</v>
      </c>
      <c r="AF182" s="29">
        <v>996.94452849264871</v>
      </c>
      <c r="AG182" s="29">
        <v>143949.28905266224</v>
      </c>
      <c r="AH182" s="29">
        <v>2617.2598009574949</v>
      </c>
      <c r="AI182" s="29">
        <v>14671.369690495194</v>
      </c>
      <c r="AJ182" s="29">
        <v>266.75217619082167</v>
      </c>
      <c r="AK182" s="29">
        <v>-38274.966215387838</v>
      </c>
      <c r="AL182" s="29">
        <v>-695.90847664341527</v>
      </c>
      <c r="AM182" s="29">
        <v>948930.48542012239</v>
      </c>
      <c r="AN182" s="29">
        <v>17253.281553093133</v>
      </c>
      <c r="AO182" s="29">
        <v>857969.12223798048</v>
      </c>
      <c r="AP182" s="29">
        <v>15599.438586145099</v>
      </c>
      <c r="AQ182" s="29">
        <v>0</v>
      </c>
      <c r="AR182" s="29">
        <v>0</v>
      </c>
      <c r="AS182" s="29">
        <v>90961.363182141838</v>
      </c>
      <c r="AT182" s="29">
        <v>1653.8429669480331</v>
      </c>
      <c r="AU182" s="29">
        <v>-163245.432264156</v>
      </c>
      <c r="AV182" s="29">
        <v>-2968.0987684391994</v>
      </c>
      <c r="AW182" s="29">
        <v>-72284.06908201403</v>
      </c>
      <c r="AX182" s="29">
        <v>-1314.255801491164</v>
      </c>
      <c r="AY182" s="29">
        <v>1.2999185000002001E-10</v>
      </c>
      <c r="AZ182" s="30" t="s">
        <v>52</v>
      </c>
      <c r="BA182" s="31"/>
      <c r="BB182" s="28" t="s">
        <v>54</v>
      </c>
      <c r="BC182" s="27">
        <v>0</v>
      </c>
      <c r="BD182" s="35">
        <v>45562.557824074072</v>
      </c>
    </row>
    <row r="183" spans="1:56" x14ac:dyDescent="0.2">
      <c r="A183" s="27">
        <v>123</v>
      </c>
      <c r="B183" s="27">
        <v>86</v>
      </c>
      <c r="C183" s="28" t="s">
        <v>193</v>
      </c>
      <c r="D183" s="28" t="s">
        <v>194</v>
      </c>
      <c r="E183" s="28" t="s">
        <v>52</v>
      </c>
      <c r="F183" s="28" t="s">
        <v>60</v>
      </c>
      <c r="G183" s="27">
        <v>0</v>
      </c>
      <c r="H183" s="28" t="s">
        <v>262</v>
      </c>
      <c r="I183" s="28" t="s">
        <v>252</v>
      </c>
      <c r="J183" s="28" t="s">
        <v>253</v>
      </c>
      <c r="K183" s="27">
        <v>1</v>
      </c>
      <c r="L183" s="27">
        <v>0.15059589030877346</v>
      </c>
      <c r="M183" s="27">
        <v>0</v>
      </c>
      <c r="N183" s="29">
        <v>63.5</v>
      </c>
      <c r="O183" s="29">
        <v>623085.72226282745</v>
      </c>
      <c r="P183" s="29">
        <v>9812.3735789421644</v>
      </c>
      <c r="Q183" s="29">
        <v>701417.96979652508</v>
      </c>
      <c r="R183" s="29">
        <v>11045.952280260239</v>
      </c>
      <c r="S183" s="29">
        <v>467392.67114623659</v>
      </c>
      <c r="T183" s="29">
        <v>7360.5145062399461</v>
      </c>
      <c r="U183" s="29">
        <v>436350.71124466893</v>
      </c>
      <c r="V183" s="29">
        <v>6871.6647440105344</v>
      </c>
      <c r="W183" s="29">
        <v>9582.25</v>
      </c>
      <c r="X183" s="29">
        <v>150.9015748031496</v>
      </c>
      <c r="Y183" s="29">
        <v>21459.709901567636</v>
      </c>
      <c r="Z183" s="29">
        <v>337.948187426262</v>
      </c>
      <c r="AA183" s="29">
        <v>78421.361586762563</v>
      </c>
      <c r="AB183" s="29">
        <v>1234.9820722324812</v>
      </c>
      <c r="AC183" s="29">
        <v>155603.93706352598</v>
      </c>
      <c r="AD183" s="29">
        <v>2450.4557017878105</v>
      </c>
      <c r="AE183" s="29">
        <v>83353.930746317681</v>
      </c>
      <c r="AF183" s="29">
        <v>1312.6603267136641</v>
      </c>
      <c r="AG183" s="29">
        <v>72250.006317208303</v>
      </c>
      <c r="AH183" s="29">
        <v>1137.7953750741465</v>
      </c>
      <c r="AI183" s="29">
        <v>0</v>
      </c>
      <c r="AJ183" s="29">
        <v>0</v>
      </c>
      <c r="AK183" s="29">
        <v>-78332.247533697693</v>
      </c>
      <c r="AL183" s="29">
        <v>-1233.5787013180739</v>
      </c>
      <c r="AM183" s="29">
        <v>624911.54683693103</v>
      </c>
      <c r="AN183" s="29">
        <v>9841.1267218414323</v>
      </c>
      <c r="AO183" s="29">
        <v>743427.50059212954</v>
      </c>
      <c r="AP183" s="29">
        <v>11707.519694364244</v>
      </c>
      <c r="AQ183" s="29">
        <v>-120341.77832930212</v>
      </c>
      <c r="AR183" s="29">
        <v>-1895.1461154220801</v>
      </c>
      <c r="AS183" s="29">
        <v>-118515.95375519854</v>
      </c>
      <c r="AT183" s="29">
        <v>-1866.3929725228115</v>
      </c>
      <c r="AU183" s="29">
        <v>0</v>
      </c>
      <c r="AV183" s="29">
        <v>0</v>
      </c>
      <c r="AW183" s="29">
        <v>1825.8245741035696</v>
      </c>
      <c r="AX183" s="29">
        <v>28.753142899268809</v>
      </c>
      <c r="AY183" s="29">
        <v>-1.0000000000000001E-23</v>
      </c>
      <c r="AZ183" s="30" t="s">
        <v>61</v>
      </c>
      <c r="BA183" s="31"/>
      <c r="BB183" s="28" t="s">
        <v>54</v>
      </c>
      <c r="BC183" s="27">
        <v>0</v>
      </c>
      <c r="BD183" s="35">
        <v>45562.557824074072</v>
      </c>
    </row>
    <row r="184" spans="1:56" x14ac:dyDescent="0.2">
      <c r="A184" s="27">
        <v>123</v>
      </c>
      <c r="B184" s="27">
        <v>86</v>
      </c>
      <c r="C184" s="28" t="s">
        <v>193</v>
      </c>
      <c r="D184" s="28" t="s">
        <v>194</v>
      </c>
      <c r="E184" s="28" t="s">
        <v>52</v>
      </c>
      <c r="F184" s="28" t="s">
        <v>60</v>
      </c>
      <c r="G184" s="27">
        <v>0</v>
      </c>
      <c r="H184" s="28" t="s">
        <v>262</v>
      </c>
      <c r="I184" s="28" t="s">
        <v>254</v>
      </c>
      <c r="J184" s="28" t="s">
        <v>255</v>
      </c>
      <c r="K184" s="27">
        <v>2</v>
      </c>
      <c r="L184" s="27">
        <v>0.84940410969122659</v>
      </c>
      <c r="M184" s="27">
        <v>0</v>
      </c>
      <c r="N184" s="29">
        <v>227</v>
      </c>
      <c r="O184" s="29">
        <v>3514382.5777371726</v>
      </c>
      <c r="P184" s="29">
        <v>15481.861575934681</v>
      </c>
      <c r="Q184" s="29">
        <v>3956198.9702034751</v>
      </c>
      <c r="R184" s="29">
        <v>17428.18929605055</v>
      </c>
      <c r="S184" s="29">
        <v>2624363.9188537635</v>
      </c>
      <c r="T184" s="29">
        <v>11561.074532395432</v>
      </c>
      <c r="U184" s="29">
        <v>2335632.588755331</v>
      </c>
      <c r="V184" s="29">
        <v>10289.130346939784</v>
      </c>
      <c r="W184" s="29">
        <v>78643.929999999993</v>
      </c>
      <c r="X184" s="29">
        <v>346.44903083700439</v>
      </c>
      <c r="Y184" s="29">
        <v>210087.40009843238</v>
      </c>
      <c r="Z184" s="29">
        <v>925.49515461864462</v>
      </c>
      <c r="AA184" s="29">
        <v>454184.11841323745</v>
      </c>
      <c r="AB184" s="29">
        <v>2000.8110943314425</v>
      </c>
      <c r="AC184" s="29">
        <v>877650.9329364741</v>
      </c>
      <c r="AD184" s="29">
        <v>3866.3036693236736</v>
      </c>
      <c r="AE184" s="29">
        <v>470140.12925368239</v>
      </c>
      <c r="AF184" s="29">
        <v>2071.1018909853847</v>
      </c>
      <c r="AG184" s="29">
        <v>407510.80368279177</v>
      </c>
      <c r="AH184" s="29">
        <v>1795.2017783382894</v>
      </c>
      <c r="AI184" s="29">
        <v>0</v>
      </c>
      <c r="AJ184" s="29">
        <v>0</v>
      </c>
      <c r="AK184" s="29">
        <v>-441816.39246630232</v>
      </c>
      <c r="AL184" s="29">
        <v>-1946.3277201158689</v>
      </c>
      <c r="AM184" s="29">
        <v>3524680.753163069</v>
      </c>
      <c r="AN184" s="29">
        <v>15527.227987502509</v>
      </c>
      <c r="AO184" s="29">
        <v>4193144.799407871</v>
      </c>
      <c r="AP184" s="29">
        <v>18472.003521620572</v>
      </c>
      <c r="AQ184" s="29">
        <v>-678762.22167069791</v>
      </c>
      <c r="AR184" s="29">
        <v>-2990.1419456858935</v>
      </c>
      <c r="AS184" s="29">
        <v>-668464.04624480149</v>
      </c>
      <c r="AT184" s="29">
        <v>-2944.7755341180682</v>
      </c>
      <c r="AU184" s="29">
        <v>0</v>
      </c>
      <c r="AV184" s="29">
        <v>0</v>
      </c>
      <c r="AW184" s="29">
        <v>10298.17542589643</v>
      </c>
      <c r="AX184" s="29">
        <v>45.366411567825686</v>
      </c>
      <c r="AY184" s="29">
        <v>0</v>
      </c>
      <c r="AZ184" s="30" t="s">
        <v>61</v>
      </c>
      <c r="BA184" s="31"/>
      <c r="BB184" s="28" t="s">
        <v>54</v>
      </c>
      <c r="BC184" s="27">
        <v>0</v>
      </c>
      <c r="BD184" s="35">
        <v>45562.557824074072</v>
      </c>
    </row>
    <row r="185" spans="1:56" x14ac:dyDescent="0.2">
      <c r="A185" s="27">
        <v>24</v>
      </c>
      <c r="B185" s="27">
        <v>87</v>
      </c>
      <c r="C185" s="28" t="s">
        <v>195</v>
      </c>
      <c r="D185" s="28" t="s">
        <v>194</v>
      </c>
      <c r="E185" s="28" t="s">
        <v>52</v>
      </c>
      <c r="F185" s="28" t="s">
        <v>57</v>
      </c>
      <c r="G185" s="27">
        <v>0</v>
      </c>
      <c r="H185" s="28" t="s">
        <v>262</v>
      </c>
      <c r="I185" s="28" t="s">
        <v>256</v>
      </c>
      <c r="J185" s="28" t="s">
        <v>257</v>
      </c>
      <c r="K185" s="27">
        <v>3</v>
      </c>
      <c r="L185" s="27">
        <v>1</v>
      </c>
      <c r="M185" s="27">
        <v>0</v>
      </c>
      <c r="N185" s="29">
        <v>171</v>
      </c>
      <c r="O185" s="29">
        <v>3690950.2</v>
      </c>
      <c r="P185" s="29">
        <v>21584.504093567251</v>
      </c>
      <c r="Q185" s="29">
        <v>4191966.17</v>
      </c>
      <c r="R185" s="29">
        <v>24514.422046783628</v>
      </c>
      <c r="S185" s="29">
        <v>2955397.05</v>
      </c>
      <c r="T185" s="29">
        <v>17283.023684210526</v>
      </c>
      <c r="U185" s="29">
        <v>2512766.83</v>
      </c>
      <c r="V185" s="29">
        <v>14694.542865497076</v>
      </c>
      <c r="W185" s="29">
        <v>104278.75</v>
      </c>
      <c r="X185" s="29">
        <v>609.81725146198823</v>
      </c>
      <c r="Y185" s="29">
        <v>338351.47</v>
      </c>
      <c r="Z185" s="29">
        <v>1978.6635672514619</v>
      </c>
      <c r="AA185" s="29">
        <v>492718.24</v>
      </c>
      <c r="AB185" s="29">
        <v>2881.3932163742688</v>
      </c>
      <c r="AC185" s="29">
        <v>743850.88</v>
      </c>
      <c r="AD185" s="29">
        <v>4350.0051461988296</v>
      </c>
      <c r="AE185" s="29">
        <v>219701.2</v>
      </c>
      <c r="AF185" s="29">
        <v>1284.8023391812865</v>
      </c>
      <c r="AG185" s="29">
        <v>519322.13</v>
      </c>
      <c r="AH185" s="29">
        <v>3036.9715204678359</v>
      </c>
      <c r="AI185" s="29">
        <v>4827.55</v>
      </c>
      <c r="AJ185" s="29">
        <v>28.231286549707601</v>
      </c>
      <c r="AK185" s="29">
        <v>-501015.97</v>
      </c>
      <c r="AL185" s="29">
        <v>-2929.9179532163744</v>
      </c>
      <c r="AM185" s="29">
        <v>3688763.2</v>
      </c>
      <c r="AN185" s="29">
        <v>21571.714619883041</v>
      </c>
      <c r="AO185" s="29">
        <v>3938283.2</v>
      </c>
      <c r="AP185" s="29">
        <v>23030.89590643275</v>
      </c>
      <c r="AQ185" s="29">
        <v>-247333</v>
      </c>
      <c r="AR185" s="29">
        <v>-1446.3918128654968</v>
      </c>
      <c r="AS185" s="29">
        <v>-249520</v>
      </c>
      <c r="AT185" s="29">
        <v>-1459.1812865497075</v>
      </c>
      <c r="AU185" s="29">
        <v>0</v>
      </c>
      <c r="AV185" s="29">
        <v>0</v>
      </c>
      <c r="AW185" s="29">
        <v>-2187</v>
      </c>
      <c r="AX185" s="29">
        <v>-12.789473684210526</v>
      </c>
      <c r="AY185" s="29">
        <v>0</v>
      </c>
      <c r="AZ185" s="30" t="s">
        <v>61</v>
      </c>
      <c r="BA185" s="31"/>
      <c r="BB185" s="28" t="s">
        <v>54</v>
      </c>
      <c r="BC185" s="27">
        <v>0</v>
      </c>
      <c r="BD185" s="35">
        <v>45562.557824074072</v>
      </c>
    </row>
    <row r="186" spans="1:56" x14ac:dyDescent="0.2">
      <c r="A186" s="27">
        <v>124</v>
      </c>
      <c r="B186" s="27">
        <v>88</v>
      </c>
      <c r="C186" s="28" t="s">
        <v>196</v>
      </c>
      <c r="D186" s="28" t="s">
        <v>197</v>
      </c>
      <c r="E186" s="28" t="s">
        <v>52</v>
      </c>
      <c r="F186" s="28" t="s">
        <v>60</v>
      </c>
      <c r="G186" s="27">
        <v>0</v>
      </c>
      <c r="H186" s="28" t="s">
        <v>262</v>
      </c>
      <c r="I186" s="28" t="s">
        <v>252</v>
      </c>
      <c r="J186" s="28" t="s">
        <v>253</v>
      </c>
      <c r="K186" s="27">
        <v>1</v>
      </c>
      <c r="L186" s="27">
        <v>0.19742754572267035</v>
      </c>
      <c r="M186" s="27">
        <v>0</v>
      </c>
      <c r="N186" s="29">
        <v>32.5</v>
      </c>
      <c r="O186" s="29">
        <v>438071.82523627218</v>
      </c>
      <c r="P186" s="29">
        <v>13479.133084192988</v>
      </c>
      <c r="Q186" s="29">
        <v>455124.41627631843</v>
      </c>
      <c r="R186" s="29">
        <v>14003.82819311749</v>
      </c>
      <c r="S186" s="29">
        <v>304680.80818690936</v>
      </c>
      <c r="T186" s="29">
        <v>9374.7940980587482</v>
      </c>
      <c r="U186" s="29">
        <v>286767.82505124935</v>
      </c>
      <c r="V186" s="29">
        <v>8823.6253861922869</v>
      </c>
      <c r="W186" s="29">
        <v>6537.95</v>
      </c>
      <c r="X186" s="29">
        <v>201.16769230769231</v>
      </c>
      <c r="Y186" s="29">
        <v>11375.03313565998</v>
      </c>
      <c r="Z186" s="29">
        <v>350.00101955876858</v>
      </c>
      <c r="AA186" s="29">
        <v>50725.081039555727</v>
      </c>
      <c r="AB186" s="29">
        <v>1560.7717242940221</v>
      </c>
      <c r="AC186" s="29">
        <v>99718.527049853365</v>
      </c>
      <c r="AD186" s="29">
        <v>3068.262370764719</v>
      </c>
      <c r="AE186" s="29">
        <v>39403.872854377747</v>
      </c>
      <c r="AF186" s="29">
        <v>1212.4268570577767</v>
      </c>
      <c r="AG186" s="29">
        <v>49885.277565488825</v>
      </c>
      <c r="AH186" s="29">
        <v>1534.9316173996563</v>
      </c>
      <c r="AI186" s="29">
        <v>10429.376629986788</v>
      </c>
      <c r="AJ186" s="29">
        <v>320.90389630728578</v>
      </c>
      <c r="AK186" s="29">
        <v>-17052.591040046271</v>
      </c>
      <c r="AL186" s="29">
        <v>-524.69510892450057</v>
      </c>
      <c r="AM186" s="29">
        <v>424411.33754733542</v>
      </c>
      <c r="AN186" s="29">
        <v>13058.810386071858</v>
      </c>
      <c r="AO186" s="29">
        <v>440210.4768937921</v>
      </c>
      <c r="AP186" s="29">
        <v>13544.937750578218</v>
      </c>
      <c r="AQ186" s="29">
        <v>-17499.780225311777</v>
      </c>
      <c r="AR186" s="29">
        <v>-538.45477616343931</v>
      </c>
      <c r="AS186" s="29">
        <v>-15799.139346456695</v>
      </c>
      <c r="AT186" s="29">
        <v>-486.12736450635987</v>
      </c>
      <c r="AU186" s="29">
        <v>-15361.128567791837</v>
      </c>
      <c r="AV186" s="29">
        <v>-472.65010977821032</v>
      </c>
      <c r="AW186" s="29">
        <v>-13660.487688936755</v>
      </c>
      <c r="AX186" s="29">
        <v>-420.32269812113088</v>
      </c>
      <c r="AY186" s="29">
        <v>-2.0000000000000002E-24</v>
      </c>
      <c r="AZ186" s="30" t="s">
        <v>52</v>
      </c>
      <c r="BA186" s="31"/>
      <c r="BB186" s="28" t="s">
        <v>54</v>
      </c>
      <c r="BC186" s="27">
        <v>0</v>
      </c>
      <c r="BD186" s="35">
        <v>45562.557824074072</v>
      </c>
    </row>
    <row r="187" spans="1:56" x14ac:dyDescent="0.2">
      <c r="A187" s="27">
        <v>124</v>
      </c>
      <c r="B187" s="27">
        <v>88</v>
      </c>
      <c r="C187" s="28" t="s">
        <v>196</v>
      </c>
      <c r="D187" s="28" t="s">
        <v>197</v>
      </c>
      <c r="E187" s="28" t="s">
        <v>52</v>
      </c>
      <c r="F187" s="28" t="s">
        <v>60</v>
      </c>
      <c r="G187" s="27">
        <v>0</v>
      </c>
      <c r="H187" s="28" t="s">
        <v>262</v>
      </c>
      <c r="I187" s="28" t="s">
        <v>254</v>
      </c>
      <c r="J187" s="28" t="s">
        <v>255</v>
      </c>
      <c r="K187" s="27">
        <v>2</v>
      </c>
      <c r="L187" s="27">
        <v>0.80257245427732971</v>
      </c>
      <c r="M187" s="27">
        <v>0</v>
      </c>
      <c r="N187" s="29">
        <v>95.5</v>
      </c>
      <c r="O187" s="29">
        <v>1780827.3847637279</v>
      </c>
      <c r="P187" s="29">
        <v>18647.407170300816</v>
      </c>
      <c r="Q187" s="29">
        <v>1850148.7137236816</v>
      </c>
      <c r="R187" s="29">
        <v>19373.2849604574</v>
      </c>
      <c r="S187" s="29">
        <v>1224508.6418130908</v>
      </c>
      <c r="T187" s="29">
        <v>12822.080018985243</v>
      </c>
      <c r="U187" s="29">
        <v>1063042.8549487507</v>
      </c>
      <c r="V187" s="29">
        <v>11131.338795274876</v>
      </c>
      <c r="W187" s="29">
        <v>57815.199999999997</v>
      </c>
      <c r="X187" s="29">
        <v>605.39476439790576</v>
      </c>
      <c r="Y187" s="29">
        <v>103650.58686434003</v>
      </c>
      <c r="Z187" s="29">
        <v>1085.3464593124609</v>
      </c>
      <c r="AA187" s="29">
        <v>220269.36896044429</v>
      </c>
      <c r="AB187" s="29">
        <v>2306.4855388528194</v>
      </c>
      <c r="AC187" s="29">
        <v>405370.70295014669</v>
      </c>
      <c r="AD187" s="29">
        <v>4244.7194026193356</v>
      </c>
      <c r="AE187" s="29">
        <v>160182.62714562225</v>
      </c>
      <c r="AF187" s="29">
        <v>1677.304996289238</v>
      </c>
      <c r="AG187" s="29">
        <v>202791.10243451118</v>
      </c>
      <c r="AH187" s="29">
        <v>2123.4670411990696</v>
      </c>
      <c r="AI187" s="29">
        <v>42396.973370013213</v>
      </c>
      <c r="AJ187" s="29">
        <v>443.94736513102833</v>
      </c>
      <c r="AK187" s="29">
        <v>-69321.328959953724</v>
      </c>
      <c r="AL187" s="29">
        <v>-725.8777901565835</v>
      </c>
      <c r="AM187" s="29">
        <v>1725295.4624526647</v>
      </c>
      <c r="AN187" s="29">
        <v>18065.921072802772</v>
      </c>
      <c r="AO187" s="29">
        <v>1789521.3231062079</v>
      </c>
      <c r="AP187" s="29">
        <v>18738.443173886993</v>
      </c>
      <c r="AQ187" s="29">
        <v>-71139.21977468823</v>
      </c>
      <c r="AR187" s="29">
        <v>-744.91329607003365</v>
      </c>
      <c r="AS187" s="29">
        <v>-64225.860653543306</v>
      </c>
      <c r="AT187" s="29">
        <v>-672.5221010842231</v>
      </c>
      <c r="AU187" s="29">
        <v>-62445.281432208161</v>
      </c>
      <c r="AV187" s="29">
        <v>-653.87729248385506</v>
      </c>
      <c r="AW187" s="29">
        <v>-55531.922311063245</v>
      </c>
      <c r="AX187" s="29">
        <v>-581.4860974980445</v>
      </c>
      <c r="AY187" s="29">
        <v>3.2000000000000003E-23</v>
      </c>
      <c r="AZ187" s="30" t="s">
        <v>52</v>
      </c>
      <c r="BA187" s="31"/>
      <c r="BB187" s="28" t="s">
        <v>54</v>
      </c>
      <c r="BC187" s="27">
        <v>0</v>
      </c>
      <c r="BD187" s="35">
        <v>45562.557824074072</v>
      </c>
    </row>
    <row r="188" spans="1:56" x14ac:dyDescent="0.2">
      <c r="A188" s="27">
        <v>28</v>
      </c>
      <c r="B188" s="27">
        <v>92</v>
      </c>
      <c r="C188" s="28" t="s">
        <v>198</v>
      </c>
      <c r="D188" s="28" t="s">
        <v>199</v>
      </c>
      <c r="E188" s="28" t="s">
        <v>52</v>
      </c>
      <c r="F188" s="28" t="s">
        <v>53</v>
      </c>
      <c r="G188" s="27">
        <v>0</v>
      </c>
      <c r="H188" s="28" t="s">
        <v>262</v>
      </c>
      <c r="I188" s="28" t="s">
        <v>252</v>
      </c>
      <c r="J188" s="28" t="s">
        <v>253</v>
      </c>
      <c r="K188" s="27">
        <v>1</v>
      </c>
      <c r="L188" s="27">
        <v>0.15617974672758628</v>
      </c>
      <c r="M188" s="27">
        <v>0</v>
      </c>
      <c r="N188" s="29">
        <v>128.5</v>
      </c>
      <c r="O188" s="29">
        <v>2110363.7172660138</v>
      </c>
      <c r="P188" s="29">
        <v>16423.063947595438</v>
      </c>
      <c r="Q188" s="29">
        <v>2177445.6828670292</v>
      </c>
      <c r="R188" s="29">
        <v>16945.102590404898</v>
      </c>
      <c r="S188" s="29">
        <v>1475902.1034402195</v>
      </c>
      <c r="T188" s="29">
        <v>11485.619482025055</v>
      </c>
      <c r="U188" s="29">
        <v>1374488.6843000215</v>
      </c>
      <c r="V188" s="29">
        <v>10696.409994552698</v>
      </c>
      <c r="W188" s="29">
        <v>33962.07</v>
      </c>
      <c r="X188" s="29">
        <v>264.29626459143964</v>
      </c>
      <c r="Y188" s="29">
        <v>67451.349140198115</v>
      </c>
      <c r="Z188" s="29">
        <v>524.91322288091908</v>
      </c>
      <c r="AA188" s="29">
        <v>212355.54630003218</v>
      </c>
      <c r="AB188" s="29">
        <v>1652.5723447473317</v>
      </c>
      <c r="AC188" s="29">
        <v>489188.03312677745</v>
      </c>
      <c r="AD188" s="29">
        <v>3806.9107636325084</v>
      </c>
      <c r="AE188" s="29">
        <v>269728.40428284125</v>
      </c>
      <c r="AF188" s="29">
        <v>2099.0537298275581</v>
      </c>
      <c r="AG188" s="29">
        <v>203264.14051271568</v>
      </c>
      <c r="AH188" s="29">
        <v>1581.8221051573203</v>
      </c>
      <c r="AI188" s="29">
        <v>16195.488331220562</v>
      </c>
      <c r="AJ188" s="29">
        <v>126.03492864763081</v>
      </c>
      <c r="AK188" s="29">
        <v>-67081.965601015385</v>
      </c>
      <c r="AL188" s="29">
        <v>-522.03864280945822</v>
      </c>
      <c r="AM188" s="29">
        <v>2051481.0868513614</v>
      </c>
      <c r="AN188" s="29">
        <v>15964.833360710983</v>
      </c>
      <c r="AO188" s="29">
        <v>2301366.9636382852</v>
      </c>
      <c r="AP188" s="29">
        <v>17909.470534150081</v>
      </c>
      <c r="AQ188" s="29">
        <v>-263186.14401824534</v>
      </c>
      <c r="AR188" s="29">
        <v>-2048.1411985855661</v>
      </c>
      <c r="AS188" s="29">
        <v>-249885.87678692408</v>
      </c>
      <c r="AT188" s="29">
        <v>-1944.6371734390975</v>
      </c>
      <c r="AU188" s="29">
        <v>-72182.897645973731</v>
      </c>
      <c r="AV188" s="29">
        <v>-561.73461203092393</v>
      </c>
      <c r="AW188" s="29">
        <v>-58882.630414652478</v>
      </c>
      <c r="AX188" s="29">
        <v>-458.23058688445508</v>
      </c>
      <c r="AY188" s="29">
        <v>-8.9000000000000002E-23</v>
      </c>
      <c r="AZ188" s="30" t="s">
        <v>61</v>
      </c>
      <c r="BA188" s="31"/>
      <c r="BB188" s="28" t="s">
        <v>54</v>
      </c>
      <c r="BC188" s="27">
        <v>0</v>
      </c>
      <c r="BD188" s="35">
        <v>45562.557824074072</v>
      </c>
    </row>
    <row r="189" spans="1:56" x14ac:dyDescent="0.2">
      <c r="A189" s="27">
        <v>28</v>
      </c>
      <c r="B189" s="27">
        <v>92</v>
      </c>
      <c r="C189" s="28" t="s">
        <v>198</v>
      </c>
      <c r="D189" s="28" t="s">
        <v>199</v>
      </c>
      <c r="E189" s="28" t="s">
        <v>52</v>
      </c>
      <c r="F189" s="28" t="s">
        <v>53</v>
      </c>
      <c r="G189" s="27">
        <v>0</v>
      </c>
      <c r="H189" s="28" t="s">
        <v>262</v>
      </c>
      <c r="I189" s="28" t="s">
        <v>254</v>
      </c>
      <c r="J189" s="28" t="s">
        <v>255</v>
      </c>
      <c r="K189" s="27">
        <v>2</v>
      </c>
      <c r="L189" s="27">
        <v>0.54078947052540827</v>
      </c>
      <c r="M189" s="27">
        <v>0</v>
      </c>
      <c r="N189" s="29">
        <v>388</v>
      </c>
      <c r="O189" s="29">
        <v>7307365.3990933057</v>
      </c>
      <c r="P189" s="29">
        <v>18833.415977044602</v>
      </c>
      <c r="Q189" s="29">
        <v>7539644.048657597</v>
      </c>
      <c r="R189" s="29">
        <v>19432.07229035463</v>
      </c>
      <c r="S189" s="29">
        <v>5110472.6047413535</v>
      </c>
      <c r="T189" s="29">
        <v>13171.3211462406</v>
      </c>
      <c r="U189" s="29">
        <v>4427024.6242082808</v>
      </c>
      <c r="V189" s="29">
        <v>11409.857278887323</v>
      </c>
      <c r="W189" s="29">
        <v>233557.52</v>
      </c>
      <c r="X189" s="29">
        <v>601.95237113402061</v>
      </c>
      <c r="Y189" s="29">
        <v>449890.46053307207</v>
      </c>
      <c r="Z189" s="29">
        <v>1159.5114962192577</v>
      </c>
      <c r="AA189" s="29">
        <v>735304.32628396561</v>
      </c>
      <c r="AB189" s="29">
        <v>1895.1142429999109</v>
      </c>
      <c r="AC189" s="29">
        <v>1693867.1176322782</v>
      </c>
      <c r="AD189" s="29">
        <v>4365.6369011141196</v>
      </c>
      <c r="AE189" s="29">
        <v>933964.12783410121</v>
      </c>
      <c r="AF189" s="29">
        <v>2407.1240408095387</v>
      </c>
      <c r="AG189" s="29">
        <v>703824.33848100109</v>
      </c>
      <c r="AH189" s="29">
        <v>1813.9802538170125</v>
      </c>
      <c r="AI189" s="29">
        <v>56078.651317176154</v>
      </c>
      <c r="AJ189" s="29">
        <v>144.53260648756739</v>
      </c>
      <c r="AK189" s="29">
        <v>-232278.64956429118</v>
      </c>
      <c r="AL189" s="29">
        <v>-598.65631331002874</v>
      </c>
      <c r="AM189" s="29">
        <v>7103477.8452184424</v>
      </c>
      <c r="AN189" s="29">
        <v>18307.932590769182</v>
      </c>
      <c r="AO189" s="29">
        <v>7968735.0493749194</v>
      </c>
      <c r="AP189" s="29">
        <v>20537.976931378656</v>
      </c>
      <c r="AQ189" s="29">
        <v>-911310.83546642121</v>
      </c>
      <c r="AR189" s="29">
        <v>-2348.7392666660339</v>
      </c>
      <c r="AS189" s="29">
        <v>-865257.20415647735</v>
      </c>
      <c r="AT189" s="29">
        <v>-2230.0443406094778</v>
      </c>
      <c r="AU189" s="29">
        <v>-249941.18518480685</v>
      </c>
      <c r="AV189" s="29">
        <v>-644.17831233197626</v>
      </c>
      <c r="AW189" s="29">
        <v>-203887.55387486305</v>
      </c>
      <c r="AX189" s="29">
        <v>-525.48338627542023</v>
      </c>
      <c r="AY189" s="29">
        <v>-3.2000000000000003E-22</v>
      </c>
      <c r="AZ189" s="30" t="s">
        <v>61</v>
      </c>
      <c r="BA189" s="31"/>
      <c r="BB189" s="28" t="s">
        <v>54</v>
      </c>
      <c r="BC189" s="27">
        <v>0</v>
      </c>
      <c r="BD189" s="35">
        <v>45562.557824074072</v>
      </c>
    </row>
    <row r="190" spans="1:56" x14ac:dyDescent="0.2">
      <c r="A190" s="27">
        <v>28</v>
      </c>
      <c r="B190" s="27">
        <v>92</v>
      </c>
      <c r="C190" s="28" t="s">
        <v>198</v>
      </c>
      <c r="D190" s="28" t="s">
        <v>199</v>
      </c>
      <c r="E190" s="28" t="s">
        <v>52</v>
      </c>
      <c r="F190" s="28" t="s">
        <v>53</v>
      </c>
      <c r="G190" s="27">
        <v>0</v>
      </c>
      <c r="H190" s="28" t="s">
        <v>262</v>
      </c>
      <c r="I190" s="28" t="s">
        <v>256</v>
      </c>
      <c r="J190" s="28" t="s">
        <v>257</v>
      </c>
      <c r="K190" s="27">
        <v>3</v>
      </c>
      <c r="L190" s="27">
        <v>0.30303078274700551</v>
      </c>
      <c r="M190" s="27">
        <v>0</v>
      </c>
      <c r="N190" s="29">
        <v>165.5</v>
      </c>
      <c r="O190" s="29">
        <v>4094674.1336406809</v>
      </c>
      <c r="P190" s="29">
        <v>24741.233435895352</v>
      </c>
      <c r="Q190" s="29">
        <v>4224831.2184753744</v>
      </c>
      <c r="R190" s="29">
        <v>25527.681078401052</v>
      </c>
      <c r="S190" s="29">
        <v>2863647.6818184275</v>
      </c>
      <c r="T190" s="29">
        <v>17303.007140896843</v>
      </c>
      <c r="U190" s="29">
        <v>2360582.2414916977</v>
      </c>
      <c r="V190" s="29">
        <v>14263.336806596359</v>
      </c>
      <c r="W190" s="29">
        <v>159918.88</v>
      </c>
      <c r="X190" s="29">
        <v>966.27722054380649</v>
      </c>
      <c r="Y190" s="29">
        <v>343146.5603267299</v>
      </c>
      <c r="Z190" s="29">
        <v>2073.393113756676</v>
      </c>
      <c r="AA190" s="29">
        <v>412026.96741600242</v>
      </c>
      <c r="AB190" s="29">
        <v>2489.5889269849085</v>
      </c>
      <c r="AC190" s="29">
        <v>949156.56924094434</v>
      </c>
      <c r="AD190" s="29">
        <v>5735.0850105193003</v>
      </c>
      <c r="AE190" s="29">
        <v>523345.76788305771</v>
      </c>
      <c r="AF190" s="29">
        <v>3162.2100778432482</v>
      </c>
      <c r="AG190" s="29">
        <v>394387.19100628345</v>
      </c>
      <c r="AH190" s="29">
        <v>2383.004175264552</v>
      </c>
      <c r="AI190" s="29">
        <v>31423.610351603289</v>
      </c>
      <c r="AJ190" s="29">
        <v>189.87075741150022</v>
      </c>
      <c r="AK190" s="29">
        <v>-130157.08483469348</v>
      </c>
      <c r="AL190" s="29">
        <v>-786.44764250570074</v>
      </c>
      <c r="AM190" s="29">
        <v>3980425.9679301959</v>
      </c>
      <c r="AN190" s="29">
        <v>24050.912192931701</v>
      </c>
      <c r="AO190" s="29">
        <v>4465271.8869867949</v>
      </c>
      <c r="AP190" s="29">
        <v>26980.494785418698</v>
      </c>
      <c r="AQ190" s="29">
        <v>-510652.02051533357</v>
      </c>
      <c r="AR190" s="29">
        <v>-3085.5106979778457</v>
      </c>
      <c r="AS190" s="29">
        <v>-484845.91905659856</v>
      </c>
      <c r="AT190" s="29">
        <v>-2929.5825924869996</v>
      </c>
      <c r="AU190" s="29">
        <v>-140054.26716921947</v>
      </c>
      <c r="AV190" s="29">
        <v>-846.2493484544982</v>
      </c>
      <c r="AW190" s="29">
        <v>-114248.16571048448</v>
      </c>
      <c r="AX190" s="29">
        <v>-690.32124296365237</v>
      </c>
      <c r="AY190" s="29">
        <v>5.1000000000000002E-22</v>
      </c>
      <c r="AZ190" s="30" t="s">
        <v>61</v>
      </c>
      <c r="BA190" s="31"/>
      <c r="BB190" s="28" t="s">
        <v>54</v>
      </c>
      <c r="BC190" s="27">
        <v>0</v>
      </c>
      <c r="BD190" s="35">
        <v>45562.557824074072</v>
      </c>
    </row>
    <row r="191" spans="1:56" x14ac:dyDescent="0.2">
      <c r="A191" s="27">
        <v>127</v>
      </c>
      <c r="B191" s="27">
        <v>93</v>
      </c>
      <c r="C191" s="28" t="s">
        <v>200</v>
      </c>
      <c r="D191" s="28" t="s">
        <v>201</v>
      </c>
      <c r="E191" s="28" t="s">
        <v>52</v>
      </c>
      <c r="F191" s="28" t="s">
        <v>60</v>
      </c>
      <c r="G191" s="27">
        <v>0</v>
      </c>
      <c r="H191" s="28" t="s">
        <v>262</v>
      </c>
      <c r="I191" s="28" t="s">
        <v>252</v>
      </c>
      <c r="J191" s="28" t="s">
        <v>253</v>
      </c>
      <c r="K191" s="27">
        <v>1</v>
      </c>
      <c r="L191" s="27">
        <v>0.21512098885496478</v>
      </c>
      <c r="M191" s="27">
        <v>0</v>
      </c>
      <c r="N191" s="29">
        <v>36.5</v>
      </c>
      <c r="O191" s="29">
        <v>566370.96754811914</v>
      </c>
      <c r="P191" s="29">
        <v>15517.012809537509</v>
      </c>
      <c r="Q191" s="29">
        <v>536484.89695366321</v>
      </c>
      <c r="R191" s="29">
        <v>14698.216354894881</v>
      </c>
      <c r="S191" s="29">
        <v>333447.84992782091</v>
      </c>
      <c r="T191" s="29">
        <v>9135.5575322690638</v>
      </c>
      <c r="U191" s="29">
        <v>312177.10152498807</v>
      </c>
      <c r="V191" s="29">
        <v>8552.7973020544669</v>
      </c>
      <c r="W191" s="29">
        <v>4886.99</v>
      </c>
      <c r="X191" s="29">
        <v>133.89013698630137</v>
      </c>
      <c r="Y191" s="29">
        <v>16383.758402832835</v>
      </c>
      <c r="Z191" s="29">
        <v>448.87009322829681</v>
      </c>
      <c r="AA191" s="29">
        <v>56291.851446129447</v>
      </c>
      <c r="AB191" s="29">
        <v>1542.2425053734094</v>
      </c>
      <c r="AC191" s="29">
        <v>146745.19557971283</v>
      </c>
      <c r="AD191" s="29">
        <v>4020.4163172524054</v>
      </c>
      <c r="AE191" s="29">
        <v>55023.001166356327</v>
      </c>
      <c r="AF191" s="29">
        <v>1507.479484009762</v>
      </c>
      <c r="AG191" s="29">
        <v>81933.458009093491</v>
      </c>
      <c r="AH191" s="29">
        <v>2244.7522742217393</v>
      </c>
      <c r="AI191" s="29">
        <v>9788.7364042630034</v>
      </c>
      <c r="AJ191" s="29">
        <v>268.1845590209042</v>
      </c>
      <c r="AK191" s="29">
        <v>29886.070594455923</v>
      </c>
      <c r="AL191" s="29">
        <v>818.79645464262785</v>
      </c>
      <c r="AM191" s="29">
        <v>575680.61014931311</v>
      </c>
      <c r="AN191" s="29">
        <v>15772.071510940084</v>
      </c>
      <c r="AO191" s="29">
        <v>450932.16383330786</v>
      </c>
      <c r="AP191" s="29">
        <v>12354.305858446791</v>
      </c>
      <c r="AQ191" s="29">
        <v>115637.42707503091</v>
      </c>
      <c r="AR191" s="29">
        <v>3168.1486869871474</v>
      </c>
      <c r="AS191" s="29">
        <v>124748.44631600521</v>
      </c>
      <c r="AT191" s="29">
        <v>3417.7656524932931</v>
      </c>
      <c r="AU191" s="29">
        <v>198.62336021967752</v>
      </c>
      <c r="AV191" s="29">
        <v>5.4417358964295213</v>
      </c>
      <c r="AW191" s="29">
        <v>9309.6426011940002</v>
      </c>
      <c r="AX191" s="29">
        <v>255.05870140257531</v>
      </c>
      <c r="AY191" s="29">
        <v>7.5459999999999999E-23</v>
      </c>
      <c r="AZ191" s="30" t="s">
        <v>61</v>
      </c>
      <c r="BA191" s="31"/>
      <c r="BB191" s="28" t="s">
        <v>54</v>
      </c>
      <c r="BC191" s="27">
        <v>0</v>
      </c>
      <c r="BD191" s="35">
        <v>45562.557824074072</v>
      </c>
    </row>
    <row r="192" spans="1:56" x14ac:dyDescent="0.2">
      <c r="A192" s="27">
        <v>127</v>
      </c>
      <c r="B192" s="27">
        <v>93</v>
      </c>
      <c r="C192" s="28" t="s">
        <v>200</v>
      </c>
      <c r="D192" s="28" t="s">
        <v>201</v>
      </c>
      <c r="E192" s="28" t="s">
        <v>52</v>
      </c>
      <c r="F192" s="28" t="s">
        <v>60</v>
      </c>
      <c r="G192" s="27">
        <v>0</v>
      </c>
      <c r="H192" s="28" t="s">
        <v>262</v>
      </c>
      <c r="I192" s="28" t="s">
        <v>254</v>
      </c>
      <c r="J192" s="28" t="s">
        <v>255</v>
      </c>
      <c r="K192" s="27">
        <v>2</v>
      </c>
      <c r="L192" s="27">
        <v>0.78487901114503522</v>
      </c>
      <c r="M192" s="27">
        <v>0</v>
      </c>
      <c r="N192" s="29">
        <v>116</v>
      </c>
      <c r="O192" s="29">
        <v>2066431.0224518811</v>
      </c>
      <c r="P192" s="29">
        <v>17814.060538378282</v>
      </c>
      <c r="Q192" s="29">
        <v>1957390.2930463369</v>
      </c>
      <c r="R192" s="29">
        <v>16874.054250399458</v>
      </c>
      <c r="S192" s="29">
        <v>1208078.4300721791</v>
      </c>
      <c r="T192" s="29">
        <v>10414.469224760165</v>
      </c>
      <c r="U192" s="29">
        <v>1033235.5984750119</v>
      </c>
      <c r="V192" s="29">
        <v>8907.2034351294133</v>
      </c>
      <c r="W192" s="29">
        <v>41935.01</v>
      </c>
      <c r="X192" s="29">
        <v>361.5087068965517</v>
      </c>
      <c r="Y192" s="29">
        <v>132907.82159716717</v>
      </c>
      <c r="Z192" s="29">
        <v>1145.7570827341997</v>
      </c>
      <c r="AA192" s="29">
        <v>213905.13855387058</v>
      </c>
      <c r="AB192" s="29">
        <v>1844.0098151195734</v>
      </c>
      <c r="AC192" s="29">
        <v>535406.72442028718</v>
      </c>
      <c r="AD192" s="29">
        <v>4615.5752105197162</v>
      </c>
      <c r="AE192" s="29">
        <v>200753.99883364368</v>
      </c>
      <c r="AF192" s="29">
        <v>1730.6379209796867</v>
      </c>
      <c r="AG192" s="29">
        <v>298938.06199090654</v>
      </c>
      <c r="AH192" s="29">
        <v>2577.0522585422973</v>
      </c>
      <c r="AI192" s="29">
        <v>35714.663595736994</v>
      </c>
      <c r="AJ192" s="29">
        <v>307.88503099773271</v>
      </c>
      <c r="AK192" s="29">
        <v>109040.72940554409</v>
      </c>
      <c r="AL192" s="29">
        <v>940.00628797882814</v>
      </c>
      <c r="AM192" s="29">
        <v>2100397.689850687</v>
      </c>
      <c r="AN192" s="29">
        <v>18106.876636643854</v>
      </c>
      <c r="AO192" s="29">
        <v>1645247.1361666922</v>
      </c>
      <c r="AP192" s="29">
        <v>14183.164966954242</v>
      </c>
      <c r="AQ192" s="29">
        <v>421908.57292496919</v>
      </c>
      <c r="AR192" s="29">
        <v>3637.1428700428369</v>
      </c>
      <c r="AS192" s="29">
        <v>455150.5536839948</v>
      </c>
      <c r="AT192" s="29">
        <v>3923.7116696896101</v>
      </c>
      <c r="AU192" s="29">
        <v>724.68663978032237</v>
      </c>
      <c r="AV192" s="29">
        <v>6.2472986187958837</v>
      </c>
      <c r="AW192" s="29">
        <v>33966.667398805999</v>
      </c>
      <c r="AX192" s="29">
        <v>292.81609826556894</v>
      </c>
      <c r="AY192" s="29">
        <v>-5.46E-24</v>
      </c>
      <c r="AZ192" s="30" t="s">
        <v>61</v>
      </c>
      <c r="BA192" s="31"/>
      <c r="BB192" s="28" t="s">
        <v>54</v>
      </c>
      <c r="BC192" s="27">
        <v>0</v>
      </c>
      <c r="BD192" s="35">
        <v>45562.557824074072</v>
      </c>
    </row>
    <row r="193" spans="1:56" x14ac:dyDescent="0.2">
      <c r="A193" s="27">
        <v>128</v>
      </c>
      <c r="B193" s="27">
        <v>94</v>
      </c>
      <c r="C193" s="28" t="s">
        <v>202</v>
      </c>
      <c r="D193" s="28" t="s">
        <v>203</v>
      </c>
      <c r="E193" s="28" t="s">
        <v>74</v>
      </c>
      <c r="F193" s="28" t="s">
        <v>60</v>
      </c>
      <c r="G193" s="27">
        <v>0</v>
      </c>
      <c r="H193" s="28" t="s">
        <v>262</v>
      </c>
      <c r="I193" s="28" t="s">
        <v>252</v>
      </c>
      <c r="J193" s="28" t="s">
        <v>253</v>
      </c>
      <c r="K193" s="27">
        <v>1</v>
      </c>
      <c r="L193" s="27">
        <v>0.17721718802004122</v>
      </c>
      <c r="M193" s="27">
        <v>0</v>
      </c>
      <c r="N193" s="29">
        <v>33.5</v>
      </c>
      <c r="O193" s="29">
        <v>424545.57338830706</v>
      </c>
      <c r="P193" s="29">
        <v>12673.002190695734</v>
      </c>
      <c r="Q193" s="29">
        <v>453813.32338595856</v>
      </c>
      <c r="R193" s="29">
        <v>13546.666369730103</v>
      </c>
      <c r="S193" s="29">
        <v>294427.19185641414</v>
      </c>
      <c r="T193" s="29">
        <v>8788.8713986989278</v>
      </c>
      <c r="U193" s="29">
        <v>279545.25</v>
      </c>
      <c r="V193" s="29">
        <v>8344.63432835821</v>
      </c>
      <c r="W193" s="29">
        <v>2738.55</v>
      </c>
      <c r="X193" s="29">
        <v>81.747761194029849</v>
      </c>
      <c r="Y193" s="29">
        <v>12143.391856414095</v>
      </c>
      <c r="Z193" s="29">
        <v>362.48930914668938</v>
      </c>
      <c r="AA193" s="29">
        <v>43869.827802516607</v>
      </c>
      <c r="AB193" s="29">
        <v>1309.547098582585</v>
      </c>
      <c r="AC193" s="29">
        <v>115516.30372702776</v>
      </c>
      <c r="AD193" s="29">
        <v>3448.2478724485895</v>
      </c>
      <c r="AE193" s="29">
        <v>61101.119302737825</v>
      </c>
      <c r="AF193" s="29">
        <v>1823.9140090369499</v>
      </c>
      <c r="AG193" s="29">
        <v>47177.058509690374</v>
      </c>
      <c r="AH193" s="29">
        <v>1408.2704032743393</v>
      </c>
      <c r="AI193" s="29">
        <v>7238.1259145995473</v>
      </c>
      <c r="AJ193" s="29">
        <v>216.0634601372999</v>
      </c>
      <c r="AK193" s="29">
        <v>-29267.749997651405</v>
      </c>
      <c r="AL193" s="29">
        <v>-873.66417903437014</v>
      </c>
      <c r="AM193" s="29">
        <v>423859.15628177719</v>
      </c>
      <c r="AN193" s="29">
        <v>12652.512127814243</v>
      </c>
      <c r="AO193" s="29">
        <v>348579.59863430791</v>
      </c>
      <c r="AP193" s="29">
        <v>10405.361153262924</v>
      </c>
      <c r="AQ193" s="29">
        <v>80669.618421098799</v>
      </c>
      <c r="AR193" s="29">
        <v>2408.0483110775758</v>
      </c>
      <c r="AS193" s="29">
        <v>75279.55764746925</v>
      </c>
      <c r="AT193" s="29">
        <v>2247.1509745513204</v>
      </c>
      <c r="AU193" s="29">
        <v>4703.6436670996463</v>
      </c>
      <c r="AV193" s="29">
        <v>140.40727364476561</v>
      </c>
      <c r="AW193" s="29">
        <v>-686.41710652990582</v>
      </c>
      <c r="AX193" s="29">
        <v>-20.490062881489724</v>
      </c>
      <c r="AY193" s="29">
        <v>-7.6599999999999993E-23</v>
      </c>
      <c r="AZ193" s="30" t="s">
        <v>52</v>
      </c>
      <c r="BA193" s="31"/>
      <c r="BB193" s="28" t="s">
        <v>54</v>
      </c>
      <c r="BC193" s="27">
        <v>0</v>
      </c>
      <c r="BD193" s="35">
        <v>45562.557824074072</v>
      </c>
    </row>
    <row r="194" spans="1:56" x14ac:dyDescent="0.2">
      <c r="A194" s="27">
        <v>128</v>
      </c>
      <c r="B194" s="27">
        <v>94</v>
      </c>
      <c r="C194" s="28" t="s">
        <v>202</v>
      </c>
      <c r="D194" s="28" t="s">
        <v>203</v>
      </c>
      <c r="E194" s="28" t="s">
        <v>74</v>
      </c>
      <c r="F194" s="28" t="s">
        <v>60</v>
      </c>
      <c r="G194" s="27">
        <v>0</v>
      </c>
      <c r="H194" s="28" t="s">
        <v>262</v>
      </c>
      <c r="I194" s="28" t="s">
        <v>254</v>
      </c>
      <c r="J194" s="28" t="s">
        <v>255</v>
      </c>
      <c r="K194" s="27">
        <v>2</v>
      </c>
      <c r="L194" s="27">
        <v>0.82278281197995884</v>
      </c>
      <c r="M194" s="27">
        <v>0</v>
      </c>
      <c r="N194" s="29">
        <v>105</v>
      </c>
      <c r="O194" s="29">
        <v>1971077.4366116931</v>
      </c>
      <c r="P194" s="29">
        <v>18772.166062968503</v>
      </c>
      <c r="Q194" s="29">
        <v>2106961.5566140418</v>
      </c>
      <c r="R194" s="29">
        <v>20066.300539181346</v>
      </c>
      <c r="S194" s="29">
        <v>1366964.6581435858</v>
      </c>
      <c r="T194" s="29">
        <v>13018.711029938913</v>
      </c>
      <c r="U194" s="29">
        <v>1129345.3500000001</v>
      </c>
      <c r="V194" s="29">
        <v>10755.67</v>
      </c>
      <c r="W194" s="29">
        <v>57493.35</v>
      </c>
      <c r="X194" s="29">
        <v>547.5557142857142</v>
      </c>
      <c r="Y194" s="29">
        <v>180125.95814358591</v>
      </c>
      <c r="Z194" s="29">
        <v>1715.485315653199</v>
      </c>
      <c r="AA194" s="29">
        <v>203678.55219748343</v>
      </c>
      <c r="AB194" s="29">
        <v>1939.7957352141273</v>
      </c>
      <c r="AC194" s="29">
        <v>536318.3462729723</v>
      </c>
      <c r="AD194" s="29">
        <v>5107.793774028306</v>
      </c>
      <c r="AE194" s="29">
        <v>283679.88069726218</v>
      </c>
      <c r="AF194" s="29">
        <v>2701.7131494977348</v>
      </c>
      <c r="AG194" s="29">
        <v>219033.34149030963</v>
      </c>
      <c r="AH194" s="29">
        <v>2086.0318237172346</v>
      </c>
      <c r="AI194" s="29">
        <v>33605.12408540045</v>
      </c>
      <c r="AJ194" s="29">
        <v>320.04880081333766</v>
      </c>
      <c r="AK194" s="29">
        <v>-135884.12000234862</v>
      </c>
      <c r="AL194" s="29">
        <v>-1294.1344762128435</v>
      </c>
      <c r="AM194" s="29">
        <v>1967890.5437182228</v>
      </c>
      <c r="AN194" s="29">
        <v>18741.814702078314</v>
      </c>
      <c r="AO194" s="29">
        <v>1618383.101365692</v>
      </c>
      <c r="AP194" s="29">
        <v>15413.172393958972</v>
      </c>
      <c r="AQ194" s="29">
        <v>374532.38157890126</v>
      </c>
      <c r="AR194" s="29">
        <v>3566.9750626562018</v>
      </c>
      <c r="AS194" s="29">
        <v>349507.44235253078</v>
      </c>
      <c r="AT194" s="29">
        <v>3328.6423081193402</v>
      </c>
      <c r="AU194" s="29">
        <v>21838.046332900354</v>
      </c>
      <c r="AV194" s="29">
        <v>207.98139364667003</v>
      </c>
      <c r="AW194" s="29">
        <v>-3186.8928934700944</v>
      </c>
      <c r="AX194" s="29">
        <v>-30.351360890191373</v>
      </c>
      <c r="AY194" s="29">
        <v>7.0000000000000008E-24</v>
      </c>
      <c r="AZ194" s="30" t="s">
        <v>52</v>
      </c>
      <c r="BA194" s="31"/>
      <c r="BB194" s="28" t="s">
        <v>54</v>
      </c>
      <c r="BC194" s="27">
        <v>0</v>
      </c>
      <c r="BD194" s="35">
        <v>45562.557824074072</v>
      </c>
    </row>
    <row r="195" spans="1:56" x14ac:dyDescent="0.2">
      <c r="A195" s="27">
        <v>224</v>
      </c>
      <c r="B195" s="27">
        <v>109</v>
      </c>
      <c r="C195" s="28" t="s">
        <v>204</v>
      </c>
      <c r="D195" s="28" t="s">
        <v>205</v>
      </c>
      <c r="E195" s="28" t="s">
        <v>52</v>
      </c>
      <c r="F195" s="28" t="s">
        <v>60</v>
      </c>
      <c r="G195" s="27">
        <v>0</v>
      </c>
      <c r="H195" s="28" t="s">
        <v>262</v>
      </c>
      <c r="I195" s="28" t="s">
        <v>252</v>
      </c>
      <c r="J195" s="28" t="s">
        <v>253</v>
      </c>
      <c r="K195" s="27">
        <v>1</v>
      </c>
      <c r="L195" s="27">
        <v>0.31132275457527009</v>
      </c>
      <c r="M195" s="27">
        <v>0</v>
      </c>
      <c r="N195" s="29">
        <v>27</v>
      </c>
      <c r="O195" s="29">
        <v>487299.59783599596</v>
      </c>
      <c r="P195" s="29">
        <v>18048.133253185031</v>
      </c>
      <c r="Q195" s="29">
        <v>541326.51130625769</v>
      </c>
      <c r="R195" s="29">
        <v>20049.130048379917</v>
      </c>
      <c r="S195" s="29">
        <v>384345.71705245721</v>
      </c>
      <c r="T195" s="29">
        <v>14235.026557498415</v>
      </c>
      <c r="U195" s="29">
        <v>345936.35</v>
      </c>
      <c r="V195" s="29">
        <v>12812.457407407408</v>
      </c>
      <c r="W195" s="29">
        <v>7862.1</v>
      </c>
      <c r="X195" s="29">
        <v>291.18888888888887</v>
      </c>
      <c r="Y195" s="29">
        <v>30547.267052457191</v>
      </c>
      <c r="Z195" s="29">
        <v>1131.3802612021179</v>
      </c>
      <c r="AA195" s="29">
        <v>75984.715936701192</v>
      </c>
      <c r="AB195" s="29">
        <v>2814.2487383963403</v>
      </c>
      <c r="AC195" s="29">
        <v>80996.078317099324</v>
      </c>
      <c r="AD195" s="29">
        <v>2999.8547524851601</v>
      </c>
      <c r="AE195" s="29">
        <v>24556.173780358124</v>
      </c>
      <c r="AF195" s="29">
        <v>909.48791779104147</v>
      </c>
      <c r="AG195" s="29">
        <v>54293.489805321988</v>
      </c>
      <c r="AH195" s="29">
        <v>2010.8699927897032</v>
      </c>
      <c r="AI195" s="29">
        <v>2146.4147314191996</v>
      </c>
      <c r="AJ195" s="29">
        <v>79.496841904414808</v>
      </c>
      <c r="AK195" s="29">
        <v>-54026.913470261825</v>
      </c>
      <c r="AL195" s="29">
        <v>-2000.9967951948822</v>
      </c>
      <c r="AM195" s="29">
        <v>472664.49571061006</v>
      </c>
      <c r="AN195" s="29">
        <v>17506.092433726299</v>
      </c>
      <c r="AO195" s="29">
        <v>472664.49571061006</v>
      </c>
      <c r="AP195" s="29">
        <v>17506.092433726299</v>
      </c>
      <c r="AQ195" s="29">
        <v>-601.47556183942186</v>
      </c>
      <c r="AR195" s="29">
        <v>-22.276872660719327</v>
      </c>
      <c r="AS195" s="29">
        <v>0</v>
      </c>
      <c r="AT195" s="29">
        <v>0</v>
      </c>
      <c r="AU195" s="29">
        <v>-15236.577687225215</v>
      </c>
      <c r="AV195" s="29">
        <v>-564.31769211945243</v>
      </c>
      <c r="AW195" s="29">
        <v>-14635.102125385794</v>
      </c>
      <c r="AX195" s="29">
        <v>-542.04081945873304</v>
      </c>
      <c r="AY195" s="29">
        <v>-4.1000000000000003E-23</v>
      </c>
      <c r="AZ195" s="30" t="s">
        <v>52</v>
      </c>
      <c r="BA195" s="31"/>
      <c r="BB195" s="28" t="s">
        <v>54</v>
      </c>
      <c r="BC195" s="27">
        <v>0</v>
      </c>
      <c r="BD195" s="35">
        <v>45562.557824074072</v>
      </c>
    </row>
    <row r="196" spans="1:56" x14ac:dyDescent="0.2">
      <c r="A196" s="27">
        <v>224</v>
      </c>
      <c r="B196" s="27">
        <v>109</v>
      </c>
      <c r="C196" s="28" t="s">
        <v>204</v>
      </c>
      <c r="D196" s="28" t="s">
        <v>205</v>
      </c>
      <c r="E196" s="28" t="s">
        <v>52</v>
      </c>
      <c r="F196" s="28" t="s">
        <v>60</v>
      </c>
      <c r="G196" s="27">
        <v>0</v>
      </c>
      <c r="H196" s="28" t="s">
        <v>262</v>
      </c>
      <c r="I196" s="28" t="s">
        <v>254</v>
      </c>
      <c r="J196" s="28" t="s">
        <v>255</v>
      </c>
      <c r="K196" s="27">
        <v>2</v>
      </c>
      <c r="L196" s="27">
        <v>0.68867724542472986</v>
      </c>
      <c r="M196" s="27">
        <v>0</v>
      </c>
      <c r="N196" s="29">
        <v>56.5</v>
      </c>
      <c r="O196" s="29">
        <v>1077955.7221640041</v>
      </c>
      <c r="P196" s="29">
        <v>19078.862339185915</v>
      </c>
      <c r="Q196" s="29">
        <v>1197468.6886937423</v>
      </c>
      <c r="R196" s="29">
        <v>21194.136083075085</v>
      </c>
      <c r="S196" s="29">
        <v>847322.3829475427</v>
      </c>
      <c r="T196" s="29">
        <v>14996.85633535474</v>
      </c>
      <c r="U196" s="29">
        <v>726061.5</v>
      </c>
      <c r="V196" s="29">
        <v>12850.646017699115</v>
      </c>
      <c r="W196" s="29">
        <v>20964.75</v>
      </c>
      <c r="X196" s="29">
        <v>371.05752212389376</v>
      </c>
      <c r="Y196" s="29">
        <v>100296.13294754284</v>
      </c>
      <c r="Z196" s="29">
        <v>1775.152795531731</v>
      </c>
      <c r="AA196" s="29">
        <v>170974.83406329883</v>
      </c>
      <c r="AB196" s="29">
        <v>3026.1032577575011</v>
      </c>
      <c r="AC196" s="29">
        <v>179171.47168290071</v>
      </c>
      <c r="AD196" s="29">
        <v>3171.1764899628433</v>
      </c>
      <c r="AE196" s="29">
        <v>54320.726219641874</v>
      </c>
      <c r="AF196" s="29">
        <v>961.4287826485288</v>
      </c>
      <c r="AG196" s="29">
        <v>120102.66019467803</v>
      </c>
      <c r="AH196" s="29">
        <v>2125.7107999058053</v>
      </c>
      <c r="AI196" s="29">
        <v>4748.0852685807995</v>
      </c>
      <c r="AJ196" s="29">
        <v>84.036907408509734</v>
      </c>
      <c r="AK196" s="29">
        <v>-119512.96652973819</v>
      </c>
      <c r="AL196" s="29">
        <v>-2115.2737438891709</v>
      </c>
      <c r="AM196" s="29">
        <v>1045581.40428939</v>
      </c>
      <c r="AN196" s="29">
        <v>18505.86556264407</v>
      </c>
      <c r="AO196" s="29">
        <v>1045581.40428939</v>
      </c>
      <c r="AP196" s="29">
        <v>18505.86556264407</v>
      </c>
      <c r="AQ196" s="29">
        <v>-1330.524438160578</v>
      </c>
      <c r="AR196" s="29">
        <v>-23.549105100187226</v>
      </c>
      <c r="AS196" s="29">
        <v>0</v>
      </c>
      <c r="AT196" s="29">
        <v>0</v>
      </c>
      <c r="AU196" s="29">
        <v>-33704.842312774788</v>
      </c>
      <c r="AV196" s="29">
        <v>-596.54588164203153</v>
      </c>
      <c r="AW196" s="29">
        <v>-32374.317874614204</v>
      </c>
      <c r="AX196" s="29">
        <v>-572.99677654184427</v>
      </c>
      <c r="AY196" s="29">
        <v>3.0999999999999999E-23</v>
      </c>
      <c r="AZ196" s="30" t="s">
        <v>52</v>
      </c>
      <c r="BA196" s="31"/>
      <c r="BB196" s="28" t="s">
        <v>54</v>
      </c>
      <c r="BC196" s="27">
        <v>0</v>
      </c>
      <c r="BD196" s="35">
        <v>45562.557824074072</v>
      </c>
    </row>
    <row r="197" spans="1:56" x14ac:dyDescent="0.2">
      <c r="A197" s="27">
        <v>130</v>
      </c>
      <c r="B197" s="27">
        <v>96</v>
      </c>
      <c r="C197" s="28" t="s">
        <v>206</v>
      </c>
      <c r="D197" s="28" t="s">
        <v>207</v>
      </c>
      <c r="E197" s="28" t="s">
        <v>52</v>
      </c>
      <c r="F197" s="28" t="s">
        <v>60</v>
      </c>
      <c r="G197" s="27">
        <v>0</v>
      </c>
      <c r="H197" s="28" t="s">
        <v>262</v>
      </c>
      <c r="I197" s="28" t="s">
        <v>252</v>
      </c>
      <c r="J197" s="28" t="s">
        <v>253</v>
      </c>
      <c r="K197" s="27">
        <v>1</v>
      </c>
      <c r="L197" s="27">
        <v>0.25486991976830187</v>
      </c>
      <c r="M197" s="27">
        <v>0</v>
      </c>
      <c r="N197" s="29">
        <v>39.5</v>
      </c>
      <c r="O197" s="29">
        <v>526426.59117050294</v>
      </c>
      <c r="P197" s="29">
        <v>13327.25547267096</v>
      </c>
      <c r="Q197" s="29">
        <v>547286.5701271923</v>
      </c>
      <c r="R197" s="29">
        <v>13855.356205751703</v>
      </c>
      <c r="S197" s="29">
        <v>401325.90587183472</v>
      </c>
      <c r="T197" s="29">
        <v>10160.149515742651</v>
      </c>
      <c r="U197" s="29">
        <v>383654.87635133037</v>
      </c>
      <c r="V197" s="29">
        <v>9712.7816797805153</v>
      </c>
      <c r="W197" s="29">
        <v>6777.8</v>
      </c>
      <c r="X197" s="29">
        <v>171.58987341772152</v>
      </c>
      <c r="Y197" s="29">
        <v>10893.229520504388</v>
      </c>
      <c r="Z197" s="29">
        <v>275.77796254441489</v>
      </c>
      <c r="AA197" s="29">
        <v>63598.544894015598</v>
      </c>
      <c r="AB197" s="29">
        <v>1610.0897441522934</v>
      </c>
      <c r="AC197" s="29">
        <v>82362.119361341945</v>
      </c>
      <c r="AD197" s="29">
        <v>2085.1169458567574</v>
      </c>
      <c r="AE197" s="29">
        <v>0</v>
      </c>
      <c r="AF197" s="29">
        <v>0</v>
      </c>
      <c r="AG197" s="29">
        <v>82362.119361341945</v>
      </c>
      <c r="AH197" s="29">
        <v>2085.1169458567574</v>
      </c>
      <c r="AI197" s="29">
        <v>0</v>
      </c>
      <c r="AJ197" s="29">
        <v>0</v>
      </c>
      <c r="AK197" s="29">
        <v>-20859.978956689331</v>
      </c>
      <c r="AL197" s="29">
        <v>-528.10073308074254</v>
      </c>
      <c r="AM197" s="29">
        <v>497346.89163583808</v>
      </c>
      <c r="AN197" s="29">
        <v>12591.060547742734</v>
      </c>
      <c r="AO197" s="29">
        <v>690448.06686861289</v>
      </c>
      <c r="AP197" s="29">
        <v>17479.69789540792</v>
      </c>
      <c r="AQ197" s="29">
        <v>-165970.52714335889</v>
      </c>
      <c r="AR197" s="29">
        <v>-4201.785497300225</v>
      </c>
      <c r="AS197" s="29">
        <v>-193101.17523277487</v>
      </c>
      <c r="AT197" s="29">
        <v>-4888.6373476651852</v>
      </c>
      <c r="AU197" s="29">
        <v>-1949.0514452489488</v>
      </c>
      <c r="AV197" s="29">
        <v>-49.343074563264523</v>
      </c>
      <c r="AW197" s="29">
        <v>-29079.69953466492</v>
      </c>
      <c r="AX197" s="29">
        <v>-736.19492492822565</v>
      </c>
      <c r="AY197" s="29">
        <v>-6.5999999999999997E-24</v>
      </c>
      <c r="AZ197" s="30" t="s">
        <v>52</v>
      </c>
      <c r="BA197" s="31"/>
      <c r="BB197" s="28" t="s">
        <v>54</v>
      </c>
      <c r="BC197" s="27">
        <v>0</v>
      </c>
      <c r="BD197" s="35">
        <v>45562.557824074072</v>
      </c>
    </row>
    <row r="198" spans="1:56" x14ac:dyDescent="0.2">
      <c r="A198" s="27">
        <v>130</v>
      </c>
      <c r="B198" s="27">
        <v>96</v>
      </c>
      <c r="C198" s="28" t="s">
        <v>206</v>
      </c>
      <c r="D198" s="28" t="s">
        <v>207</v>
      </c>
      <c r="E198" s="28" t="s">
        <v>52</v>
      </c>
      <c r="F198" s="28" t="s">
        <v>60</v>
      </c>
      <c r="G198" s="27">
        <v>0</v>
      </c>
      <c r="H198" s="28" t="s">
        <v>262</v>
      </c>
      <c r="I198" s="28" t="s">
        <v>254</v>
      </c>
      <c r="J198" s="28" t="s">
        <v>255</v>
      </c>
      <c r="K198" s="27">
        <v>2</v>
      </c>
      <c r="L198" s="27">
        <v>0.74513008023169802</v>
      </c>
      <c r="M198" s="27">
        <v>0</v>
      </c>
      <c r="N198" s="29">
        <v>80</v>
      </c>
      <c r="O198" s="29">
        <v>1539045.0488294971</v>
      </c>
      <c r="P198" s="29">
        <v>19238.063110368716</v>
      </c>
      <c r="Q198" s="29">
        <v>1600030.6598728078</v>
      </c>
      <c r="R198" s="29">
        <v>20000.3832484101</v>
      </c>
      <c r="S198" s="29">
        <v>1167857.6241281652</v>
      </c>
      <c r="T198" s="29">
        <v>14598.220301602067</v>
      </c>
      <c r="U198" s="29">
        <v>997272.07364866976</v>
      </c>
      <c r="V198" s="29">
        <v>12465.900920608372</v>
      </c>
      <c r="W198" s="29">
        <v>50947.58</v>
      </c>
      <c r="X198" s="29">
        <v>636.84474999999998</v>
      </c>
      <c r="Y198" s="29">
        <v>119637.97047949563</v>
      </c>
      <c r="Z198" s="29">
        <v>1495.474630993695</v>
      </c>
      <c r="AA198" s="29">
        <v>191381.6051059844</v>
      </c>
      <c r="AB198" s="29">
        <v>2392.2700638248048</v>
      </c>
      <c r="AC198" s="29">
        <v>240791.43063865806</v>
      </c>
      <c r="AD198" s="29">
        <v>3009.8928829832253</v>
      </c>
      <c r="AE198" s="29">
        <v>0</v>
      </c>
      <c r="AF198" s="29">
        <v>0</v>
      </c>
      <c r="AG198" s="29">
        <v>240791.43063865806</v>
      </c>
      <c r="AH198" s="29">
        <v>3009.8928829832253</v>
      </c>
      <c r="AI198" s="29">
        <v>0</v>
      </c>
      <c r="AJ198" s="29">
        <v>0</v>
      </c>
      <c r="AK198" s="29">
        <v>-60985.611043310666</v>
      </c>
      <c r="AL198" s="29">
        <v>-762.32013804138319</v>
      </c>
      <c r="AM198" s="29">
        <v>1454028.5083641619</v>
      </c>
      <c r="AN198" s="29">
        <v>18175.356354552026</v>
      </c>
      <c r="AO198" s="29">
        <v>2018573.3331313874</v>
      </c>
      <c r="AP198" s="29">
        <v>25232.16666414234</v>
      </c>
      <c r="AQ198" s="29">
        <v>-485226.47285664111</v>
      </c>
      <c r="AR198" s="29">
        <v>-6065.3309107080131</v>
      </c>
      <c r="AS198" s="29">
        <v>-564544.82476722519</v>
      </c>
      <c r="AT198" s="29">
        <v>-7056.8103095903134</v>
      </c>
      <c r="AU198" s="29">
        <v>-5698.1885547510501</v>
      </c>
      <c r="AV198" s="29">
        <v>-71.227356934388141</v>
      </c>
      <c r="AW198" s="29">
        <v>-85016.540465335085</v>
      </c>
      <c r="AX198" s="29">
        <v>-1062.7067558166884</v>
      </c>
      <c r="AY198" s="29">
        <v>6.5999999999999997E-24</v>
      </c>
      <c r="AZ198" s="30" t="s">
        <v>52</v>
      </c>
      <c r="BA198" s="31"/>
      <c r="BB198" s="28" t="s">
        <v>54</v>
      </c>
      <c r="BC198" s="27">
        <v>0</v>
      </c>
      <c r="BD198" s="35">
        <v>45562.557824074072</v>
      </c>
    </row>
    <row r="199" spans="1:56" x14ac:dyDescent="0.2">
      <c r="A199" s="27">
        <v>211</v>
      </c>
      <c r="B199" s="27">
        <v>97</v>
      </c>
      <c r="C199" s="28" t="s">
        <v>208</v>
      </c>
      <c r="D199" s="28" t="s">
        <v>209</v>
      </c>
      <c r="E199" s="28" t="s">
        <v>52</v>
      </c>
      <c r="F199" s="28" t="s">
        <v>60</v>
      </c>
      <c r="G199" s="27">
        <v>0</v>
      </c>
      <c r="H199" s="28" t="s">
        <v>262</v>
      </c>
      <c r="I199" s="28" t="s">
        <v>252</v>
      </c>
      <c r="J199" s="28" t="s">
        <v>253</v>
      </c>
      <c r="K199" s="27">
        <v>1</v>
      </c>
      <c r="L199" s="27">
        <v>0.23112925616378349</v>
      </c>
      <c r="M199" s="27">
        <v>0</v>
      </c>
      <c r="N199" s="29">
        <v>29.5</v>
      </c>
      <c r="O199" s="29">
        <v>538181.01066111249</v>
      </c>
      <c r="P199" s="29">
        <v>18243.424090207202</v>
      </c>
      <c r="Q199" s="29">
        <v>549949.61776836426</v>
      </c>
      <c r="R199" s="29">
        <v>18642.359924351327</v>
      </c>
      <c r="S199" s="29">
        <v>380903.55657973298</v>
      </c>
      <c r="T199" s="29">
        <v>12911.984968804509</v>
      </c>
      <c r="U199" s="29">
        <v>353977.78024239588</v>
      </c>
      <c r="V199" s="29">
        <v>11999.246787877826</v>
      </c>
      <c r="W199" s="29">
        <v>7537.35</v>
      </c>
      <c r="X199" s="29">
        <v>255.50338983050844</v>
      </c>
      <c r="Y199" s="29">
        <v>19388.426337337118</v>
      </c>
      <c r="Z199" s="29">
        <v>657.23479109617347</v>
      </c>
      <c r="AA199" s="29">
        <v>71727.386769544784</v>
      </c>
      <c r="AB199" s="29">
        <v>2431.4368396455857</v>
      </c>
      <c r="AC199" s="29">
        <v>97318.674419086397</v>
      </c>
      <c r="AD199" s="29">
        <v>3298.9381159012337</v>
      </c>
      <c r="AE199" s="29">
        <v>24851.849688052189</v>
      </c>
      <c r="AF199" s="29">
        <v>842.43558264583692</v>
      </c>
      <c r="AG199" s="29">
        <v>70749.534357737299</v>
      </c>
      <c r="AH199" s="29">
        <v>2398.2893002622814</v>
      </c>
      <c r="AI199" s="29">
        <v>1717.290373296911</v>
      </c>
      <c r="AJ199" s="29">
        <v>58.213232993115632</v>
      </c>
      <c r="AK199" s="29">
        <v>-11768.607107251664</v>
      </c>
      <c r="AL199" s="29">
        <v>-398.93583414412421</v>
      </c>
      <c r="AM199" s="29">
        <v>541739.02136437548</v>
      </c>
      <c r="AN199" s="29">
        <v>18364.034622521202</v>
      </c>
      <c r="AO199" s="29">
        <v>523472.64512049552</v>
      </c>
      <c r="AP199" s="29">
        <v>17744.835427813407</v>
      </c>
      <c r="AQ199" s="29">
        <v>70733.87303933964</v>
      </c>
      <c r="AR199" s="29">
        <v>2397.7584081132081</v>
      </c>
      <c r="AS199" s="29">
        <v>18266.376243879971</v>
      </c>
      <c r="AT199" s="29">
        <v>619.19919470779564</v>
      </c>
      <c r="AU199" s="29">
        <v>56025.507498722633</v>
      </c>
      <c r="AV199" s="29">
        <v>1899.1697457194111</v>
      </c>
      <c r="AW199" s="29">
        <v>3558.010703262968</v>
      </c>
      <c r="AX199" s="29">
        <v>120.6105323139989</v>
      </c>
      <c r="AY199" s="29">
        <v>1.1E-23</v>
      </c>
      <c r="AZ199" s="30" t="s">
        <v>52</v>
      </c>
      <c r="BA199" s="31"/>
      <c r="BB199" s="28" t="s">
        <v>54</v>
      </c>
      <c r="BC199" s="27">
        <v>0</v>
      </c>
      <c r="BD199" s="35">
        <v>45562.557824074072</v>
      </c>
    </row>
    <row r="200" spans="1:56" x14ac:dyDescent="0.2">
      <c r="A200" s="27">
        <v>211</v>
      </c>
      <c r="B200" s="27">
        <v>97</v>
      </c>
      <c r="C200" s="28" t="s">
        <v>208</v>
      </c>
      <c r="D200" s="28" t="s">
        <v>209</v>
      </c>
      <c r="E200" s="28" t="s">
        <v>52</v>
      </c>
      <c r="F200" s="28" t="s">
        <v>60</v>
      </c>
      <c r="G200" s="27">
        <v>0</v>
      </c>
      <c r="H200" s="28" t="s">
        <v>262</v>
      </c>
      <c r="I200" s="28" t="s">
        <v>254</v>
      </c>
      <c r="J200" s="28" t="s">
        <v>255</v>
      </c>
      <c r="K200" s="27">
        <v>2</v>
      </c>
      <c r="L200" s="27">
        <v>0.76887074383621645</v>
      </c>
      <c r="M200" s="27">
        <v>0</v>
      </c>
      <c r="N200" s="29">
        <v>117.5</v>
      </c>
      <c r="O200" s="29">
        <v>1790304.0093388874</v>
      </c>
      <c r="P200" s="29">
        <v>15236.629866713938</v>
      </c>
      <c r="Q200" s="29">
        <v>1829453.2622316359</v>
      </c>
      <c r="R200" s="29">
        <v>15569.814997716052</v>
      </c>
      <c r="S200" s="29">
        <v>1251190.0434202668</v>
      </c>
      <c r="T200" s="29">
        <v>10648.42590144908</v>
      </c>
      <c r="U200" s="29">
        <v>1060069.3697576041</v>
      </c>
      <c r="V200" s="29">
        <v>9021.8669766604617</v>
      </c>
      <c r="W200" s="29">
        <v>51277.93</v>
      </c>
      <c r="X200" s="29">
        <v>436.40791489361703</v>
      </c>
      <c r="Y200" s="29">
        <v>139842.74366266289</v>
      </c>
      <c r="Z200" s="29">
        <v>1190.1510098950032</v>
      </c>
      <c r="AA200" s="29">
        <v>254524.53323045524</v>
      </c>
      <c r="AB200" s="29">
        <v>2166.1662402591933</v>
      </c>
      <c r="AC200" s="29">
        <v>323738.68558091362</v>
      </c>
      <c r="AD200" s="29">
        <v>2755.2228560077751</v>
      </c>
      <c r="AE200" s="29">
        <v>82671.750311947821</v>
      </c>
      <c r="AF200" s="29">
        <v>703.58936435700264</v>
      </c>
      <c r="AG200" s="29">
        <v>235354.2256422627</v>
      </c>
      <c r="AH200" s="29">
        <v>2003.014686317129</v>
      </c>
      <c r="AI200" s="29">
        <v>5712.7096267030875</v>
      </c>
      <c r="AJ200" s="29">
        <v>48.618805333643309</v>
      </c>
      <c r="AK200" s="29">
        <v>-39149.252892748336</v>
      </c>
      <c r="AL200" s="29">
        <v>-333.18513100211351</v>
      </c>
      <c r="AM200" s="29">
        <v>1802140.0286356243</v>
      </c>
      <c r="AN200" s="29">
        <v>15337.361945835102</v>
      </c>
      <c r="AO200" s="29">
        <v>1741375.4048795046</v>
      </c>
      <c r="AP200" s="29">
        <v>14820.216211740464</v>
      </c>
      <c r="AQ200" s="29">
        <v>235302.12696066036</v>
      </c>
      <c r="AR200" s="29">
        <v>2002.5712932822155</v>
      </c>
      <c r="AS200" s="29">
        <v>60764.623756120032</v>
      </c>
      <c r="AT200" s="29">
        <v>517.14573409463856</v>
      </c>
      <c r="AU200" s="29">
        <v>186373.52250127736</v>
      </c>
      <c r="AV200" s="29">
        <v>1586.1576383087433</v>
      </c>
      <c r="AW200" s="29">
        <v>11836.019296737031</v>
      </c>
      <c r="AX200" s="29">
        <v>100.73207912116624</v>
      </c>
      <c r="AY200" s="29">
        <v>1.4000000000000002E-22</v>
      </c>
      <c r="AZ200" s="30" t="s">
        <v>52</v>
      </c>
      <c r="BA200" s="31"/>
      <c r="BB200" s="28" t="s">
        <v>54</v>
      </c>
      <c r="BC200" s="27">
        <v>0</v>
      </c>
      <c r="BD200" s="35">
        <v>45562.557824074072</v>
      </c>
    </row>
    <row r="201" spans="1:56" x14ac:dyDescent="0.2">
      <c r="A201" s="27">
        <v>132</v>
      </c>
      <c r="B201" s="27">
        <v>98</v>
      </c>
      <c r="C201" s="28" t="s">
        <v>210</v>
      </c>
      <c r="D201" s="28" t="s">
        <v>211</v>
      </c>
      <c r="E201" s="28" t="s">
        <v>52</v>
      </c>
      <c r="F201" s="28" t="s">
        <v>53</v>
      </c>
      <c r="G201" s="27">
        <v>0</v>
      </c>
      <c r="H201" s="28" t="s">
        <v>262</v>
      </c>
      <c r="I201" s="28" t="s">
        <v>252</v>
      </c>
      <c r="J201" s="28" t="s">
        <v>253</v>
      </c>
      <c r="K201" s="27">
        <v>1</v>
      </c>
      <c r="L201" s="27">
        <v>0.13094553240001539</v>
      </c>
      <c r="M201" s="27">
        <v>0</v>
      </c>
      <c r="N201" s="29">
        <v>116</v>
      </c>
      <c r="O201" s="29">
        <v>1441934.8872406012</v>
      </c>
      <c r="P201" s="29">
        <v>12430.473165867254</v>
      </c>
      <c r="Q201" s="29">
        <v>1493603.5377874598</v>
      </c>
      <c r="R201" s="29">
        <v>12875.892567133271</v>
      </c>
      <c r="S201" s="29">
        <v>990477.81735590554</v>
      </c>
      <c r="T201" s="29">
        <v>8538.601873757807</v>
      </c>
      <c r="U201" s="29">
        <v>941435.67</v>
      </c>
      <c r="V201" s="29">
        <v>8115.8247413793106</v>
      </c>
      <c r="W201" s="29">
        <v>22816.65</v>
      </c>
      <c r="X201" s="29">
        <v>196.69525862068963</v>
      </c>
      <c r="Y201" s="29">
        <v>26225.497355905511</v>
      </c>
      <c r="Z201" s="29">
        <v>226.08187375780611</v>
      </c>
      <c r="AA201" s="29">
        <v>133261.40212074236</v>
      </c>
      <c r="AB201" s="29">
        <v>1148.8051906960548</v>
      </c>
      <c r="AC201" s="29">
        <v>369864.31831081171</v>
      </c>
      <c r="AD201" s="29">
        <v>3188.4855026794112</v>
      </c>
      <c r="AE201" s="29">
        <v>225159.86741761008</v>
      </c>
      <c r="AF201" s="29">
        <v>1941.0333398069831</v>
      </c>
      <c r="AG201" s="29">
        <v>135363.70668323475</v>
      </c>
      <c r="AH201" s="29">
        <v>1166.9285058899543</v>
      </c>
      <c r="AI201" s="29">
        <v>9340.744209966917</v>
      </c>
      <c r="AJ201" s="29">
        <v>80.523656982473426</v>
      </c>
      <c r="AK201" s="29">
        <v>-51668.650546858247</v>
      </c>
      <c r="AL201" s="29">
        <v>-445.41940126601935</v>
      </c>
      <c r="AM201" s="29">
        <v>1454712.8168021701</v>
      </c>
      <c r="AN201" s="29">
        <v>12540.627731053191</v>
      </c>
      <c r="AO201" s="29">
        <v>1252434.1818451169</v>
      </c>
      <c r="AP201" s="29">
        <v>10796.846395216524</v>
      </c>
      <c r="AQ201" s="29">
        <v>202018.96996630414</v>
      </c>
      <c r="AR201" s="29">
        <v>1741.5428445371044</v>
      </c>
      <c r="AS201" s="29">
        <v>202278.63495705341</v>
      </c>
      <c r="AT201" s="29">
        <v>1743.7813358366668</v>
      </c>
      <c r="AU201" s="29">
        <v>12518.26457081972</v>
      </c>
      <c r="AV201" s="29">
        <v>107.91607388637689</v>
      </c>
      <c r="AW201" s="29">
        <v>12777.929561568948</v>
      </c>
      <c r="AX201" s="29">
        <v>110.15456518593921</v>
      </c>
      <c r="AY201" s="29">
        <v>-8.2000000000000006E-23</v>
      </c>
      <c r="AZ201" s="30" t="s">
        <v>61</v>
      </c>
      <c r="BA201" s="31"/>
      <c r="BB201" s="28" t="s">
        <v>54</v>
      </c>
      <c r="BC201" s="27">
        <v>0</v>
      </c>
      <c r="BD201" s="35">
        <v>45562.557824074072</v>
      </c>
    </row>
    <row r="202" spans="1:56" x14ac:dyDescent="0.2">
      <c r="A202" s="27">
        <v>132</v>
      </c>
      <c r="B202" s="27">
        <v>98</v>
      </c>
      <c r="C202" s="28" t="s">
        <v>210</v>
      </c>
      <c r="D202" s="28" t="s">
        <v>211</v>
      </c>
      <c r="E202" s="28" t="s">
        <v>52</v>
      </c>
      <c r="F202" s="28" t="s">
        <v>53</v>
      </c>
      <c r="G202" s="27">
        <v>0</v>
      </c>
      <c r="H202" s="28" t="s">
        <v>262</v>
      </c>
      <c r="I202" s="28" t="s">
        <v>254</v>
      </c>
      <c r="J202" s="28" t="s">
        <v>255</v>
      </c>
      <c r="K202" s="27">
        <v>2</v>
      </c>
      <c r="L202" s="27">
        <v>0.52842329269520094</v>
      </c>
      <c r="M202" s="27">
        <v>0</v>
      </c>
      <c r="N202" s="29">
        <v>336.5</v>
      </c>
      <c r="O202" s="29">
        <v>5818846.7143738326</v>
      </c>
      <c r="P202" s="29">
        <v>17292.263638555225</v>
      </c>
      <c r="Q202" s="29">
        <v>6027352.6324503887</v>
      </c>
      <c r="R202" s="29">
        <v>17911.894895840676</v>
      </c>
      <c r="S202" s="29">
        <v>4027958.998256362</v>
      </c>
      <c r="T202" s="29">
        <v>11970.160470301225</v>
      </c>
      <c r="U202" s="29">
        <v>3483301.83</v>
      </c>
      <c r="V202" s="29">
        <v>10351.565616641901</v>
      </c>
      <c r="W202" s="29">
        <v>146555.22</v>
      </c>
      <c r="X202" s="29">
        <v>435.52814264487364</v>
      </c>
      <c r="Y202" s="29">
        <v>398101.94825636246</v>
      </c>
      <c r="Z202" s="29">
        <v>1183.06671101445</v>
      </c>
      <c r="AA202" s="29">
        <v>506827.08877561899</v>
      </c>
      <c r="AB202" s="29">
        <v>1506.1726263762819</v>
      </c>
      <c r="AC202" s="29">
        <v>1492566.5454184068</v>
      </c>
      <c r="AD202" s="29">
        <v>4435.5617991631689</v>
      </c>
      <c r="AE202" s="29">
        <v>908619.91503586737</v>
      </c>
      <c r="AF202" s="29">
        <v>2700.2077712804376</v>
      </c>
      <c r="AG202" s="29">
        <v>546252.585223548</v>
      </c>
      <c r="AH202" s="29">
        <v>1623.3360630714647</v>
      </c>
      <c r="AI202" s="29">
        <v>37694.045158991401</v>
      </c>
      <c r="AJ202" s="29">
        <v>112.01796481126716</v>
      </c>
      <c r="AK202" s="29">
        <v>-208505.91807655533</v>
      </c>
      <c r="AL202" s="29">
        <v>-619.63125728545401</v>
      </c>
      <c r="AM202" s="29">
        <v>5870411.3266900815</v>
      </c>
      <c r="AN202" s="29">
        <v>17445.501713789246</v>
      </c>
      <c r="AO202" s="29">
        <v>5054127.3316059997</v>
      </c>
      <c r="AP202" s="29">
        <v>15019.694893331351</v>
      </c>
      <c r="AQ202" s="29">
        <v>815236.13169466774</v>
      </c>
      <c r="AR202" s="29">
        <v>2422.6928133571105</v>
      </c>
      <c r="AS202" s="29">
        <v>816283.99508408236</v>
      </c>
      <c r="AT202" s="29">
        <v>2425.8068204578967</v>
      </c>
      <c r="AU202" s="29">
        <v>50516.748926834363</v>
      </c>
      <c r="AV202" s="29">
        <v>150.12406813323733</v>
      </c>
      <c r="AW202" s="29">
        <v>51564.612316248946</v>
      </c>
      <c r="AX202" s="29">
        <v>153.2380752340236</v>
      </c>
      <c r="AY202" s="29">
        <v>2.0000000000000001E-22</v>
      </c>
      <c r="AZ202" s="30" t="s">
        <v>61</v>
      </c>
      <c r="BA202" s="31"/>
      <c r="BB202" s="28" t="s">
        <v>54</v>
      </c>
      <c r="BC202" s="27">
        <v>0</v>
      </c>
      <c r="BD202" s="35">
        <v>45562.557824074072</v>
      </c>
    </row>
    <row r="203" spans="1:56" x14ac:dyDescent="0.2">
      <c r="A203" s="27">
        <v>132</v>
      </c>
      <c r="B203" s="27">
        <v>98</v>
      </c>
      <c r="C203" s="28" t="s">
        <v>210</v>
      </c>
      <c r="D203" s="28" t="s">
        <v>211</v>
      </c>
      <c r="E203" s="28" t="s">
        <v>52</v>
      </c>
      <c r="F203" s="28" t="s">
        <v>53</v>
      </c>
      <c r="G203" s="27">
        <v>0</v>
      </c>
      <c r="H203" s="28" t="s">
        <v>262</v>
      </c>
      <c r="I203" s="28" t="s">
        <v>256</v>
      </c>
      <c r="J203" s="28" t="s">
        <v>257</v>
      </c>
      <c r="K203" s="27">
        <v>3</v>
      </c>
      <c r="L203" s="27">
        <v>0.34063117490478378</v>
      </c>
      <c r="M203" s="27">
        <v>0</v>
      </c>
      <c r="N203" s="29">
        <v>156.5</v>
      </c>
      <c r="O203" s="29">
        <v>3750933.428385566</v>
      </c>
      <c r="P203" s="29">
        <v>23967.62574048285</v>
      </c>
      <c r="Q203" s="29">
        <v>3885340.0997621524</v>
      </c>
      <c r="R203" s="29">
        <v>24826.454311579248</v>
      </c>
      <c r="S203" s="29">
        <v>2586565.0043877321</v>
      </c>
      <c r="T203" s="29">
        <v>16527.571913020653</v>
      </c>
      <c r="U203" s="29">
        <v>2138922.9</v>
      </c>
      <c r="V203" s="29">
        <v>13667.238977635781</v>
      </c>
      <c r="W203" s="29">
        <v>155735.78</v>
      </c>
      <c r="X203" s="29">
        <v>995.1168051118209</v>
      </c>
      <c r="Y203" s="29">
        <v>291906.32438773202</v>
      </c>
      <c r="Z203" s="29">
        <v>1865.2161302730478</v>
      </c>
      <c r="AA203" s="29">
        <v>336639.80910363875</v>
      </c>
      <c r="AB203" s="29">
        <v>2151.0530933139853</v>
      </c>
      <c r="AC203" s="29">
        <v>962135.28627078165</v>
      </c>
      <c r="AD203" s="29">
        <v>6147.8293052446106</v>
      </c>
      <c r="AE203" s="29">
        <v>585712.76754652266</v>
      </c>
      <c r="AF203" s="29">
        <v>3742.5735945464698</v>
      </c>
      <c r="AG203" s="29">
        <v>352124.25809321739</v>
      </c>
      <c r="AH203" s="29">
        <v>2249.9952593815801</v>
      </c>
      <c r="AI203" s="29">
        <v>24298.260631041685</v>
      </c>
      <c r="AJ203" s="29">
        <v>155.26045131656028</v>
      </c>
      <c r="AK203" s="29">
        <v>-134406.67137658646</v>
      </c>
      <c r="AL203" s="29">
        <v>-858.82857109639895</v>
      </c>
      <c r="AM203" s="29">
        <v>3784172.9065077477</v>
      </c>
      <c r="AN203" s="29">
        <v>24180.018571934492</v>
      </c>
      <c r="AO203" s="29">
        <v>3257981.5365488837</v>
      </c>
      <c r="AP203" s="29">
        <v>20817.773396478489</v>
      </c>
      <c r="AQ203" s="29">
        <v>525515.89833902824</v>
      </c>
      <c r="AR203" s="29">
        <v>3357.9290628691888</v>
      </c>
      <c r="AS203" s="29">
        <v>526191.36995886429</v>
      </c>
      <c r="AT203" s="29">
        <v>3362.2451754560016</v>
      </c>
      <c r="AU203" s="29">
        <v>32564.006502345917</v>
      </c>
      <c r="AV203" s="29">
        <v>208.07671886483013</v>
      </c>
      <c r="AW203" s="29">
        <v>33239.478122182103</v>
      </c>
      <c r="AX203" s="29">
        <v>212.39283145164282</v>
      </c>
      <c r="AY203" s="29">
        <v>-1.1799999999999999E-22</v>
      </c>
      <c r="AZ203" s="30" t="s">
        <v>61</v>
      </c>
      <c r="BA203" s="31"/>
      <c r="BB203" s="28" t="s">
        <v>54</v>
      </c>
      <c r="BC203" s="27">
        <v>0</v>
      </c>
      <c r="BD203" s="35">
        <v>45562.557824074072</v>
      </c>
    </row>
    <row r="204" spans="1:56" x14ac:dyDescent="0.2">
      <c r="A204" s="27">
        <v>133</v>
      </c>
      <c r="B204" s="27">
        <v>99</v>
      </c>
      <c r="C204" s="28" t="s">
        <v>212</v>
      </c>
      <c r="D204" s="28" t="s">
        <v>213</v>
      </c>
      <c r="E204" s="28" t="s">
        <v>52</v>
      </c>
      <c r="F204" s="28" t="s">
        <v>60</v>
      </c>
      <c r="G204" s="27">
        <v>0</v>
      </c>
      <c r="H204" s="28" t="s">
        <v>262</v>
      </c>
      <c r="I204" s="28" t="s">
        <v>252</v>
      </c>
      <c r="J204" s="28" t="s">
        <v>253</v>
      </c>
      <c r="K204" s="27">
        <v>1</v>
      </c>
      <c r="L204" s="27">
        <v>0.21818434805102246</v>
      </c>
      <c r="M204" s="27">
        <v>0</v>
      </c>
      <c r="N204" s="29">
        <v>33</v>
      </c>
      <c r="O204" s="29">
        <v>549909.30207120313</v>
      </c>
      <c r="P204" s="29">
        <v>16663.918244581913</v>
      </c>
      <c r="Q204" s="29">
        <v>554379.17499073304</v>
      </c>
      <c r="R204" s="29">
        <v>16799.368939113123</v>
      </c>
      <c r="S204" s="29">
        <v>347821.16829374887</v>
      </c>
      <c r="T204" s="29">
        <v>10540.035402840875</v>
      </c>
      <c r="U204" s="29">
        <v>333032.13432898984</v>
      </c>
      <c r="V204" s="29">
        <v>10091.882858454237</v>
      </c>
      <c r="W204" s="29">
        <v>5485.95</v>
      </c>
      <c r="X204" s="29">
        <v>166.24090909090907</v>
      </c>
      <c r="Y204" s="29">
        <v>9303.0839647590019</v>
      </c>
      <c r="Z204" s="29">
        <v>281.91163529572731</v>
      </c>
      <c r="AA204" s="29">
        <v>61782.404373120189</v>
      </c>
      <c r="AB204" s="29">
        <v>1872.1940719127329</v>
      </c>
      <c r="AC204" s="29">
        <v>144775.602323864</v>
      </c>
      <c r="AD204" s="29">
        <v>4387.1394643595149</v>
      </c>
      <c r="AE204" s="29">
        <v>23626.801227836131</v>
      </c>
      <c r="AF204" s="29">
        <v>715.9636735707918</v>
      </c>
      <c r="AG204" s="29">
        <v>121148.80109602789</v>
      </c>
      <c r="AH204" s="29">
        <v>3671.1757907887231</v>
      </c>
      <c r="AI204" s="29">
        <v>0</v>
      </c>
      <c r="AJ204" s="29">
        <v>0</v>
      </c>
      <c r="AK204" s="29">
        <v>-4469.8729195299211</v>
      </c>
      <c r="AL204" s="29">
        <v>-135.45069453120971</v>
      </c>
      <c r="AM204" s="29">
        <v>411147.1200189995</v>
      </c>
      <c r="AN204" s="29">
        <v>12459.003636939378</v>
      </c>
      <c r="AO204" s="29">
        <v>625321.02156849613</v>
      </c>
      <c r="AP204" s="29">
        <v>18949.121865712001</v>
      </c>
      <c r="AQ204" s="29">
        <v>-3708.6975481712793</v>
      </c>
      <c r="AR204" s="29">
        <v>-112.38477418700847</v>
      </c>
      <c r="AS204" s="29">
        <v>-214173.90154949663</v>
      </c>
      <c r="AT204" s="29">
        <v>-6490.1182287726233</v>
      </c>
      <c r="AU204" s="29">
        <v>71703.021949121685</v>
      </c>
      <c r="AV204" s="29">
        <v>2172.8188469430811</v>
      </c>
      <c r="AW204" s="29">
        <v>-138762.18205220366</v>
      </c>
      <c r="AX204" s="29">
        <v>-4204.914607642535</v>
      </c>
      <c r="AY204" s="29">
        <v>-6.9999999999999999E-23</v>
      </c>
      <c r="AZ204" s="30" t="s">
        <v>52</v>
      </c>
      <c r="BA204" s="31"/>
      <c r="BB204" s="28" t="s">
        <v>54</v>
      </c>
      <c r="BC204" s="27">
        <v>1</v>
      </c>
      <c r="BD204" s="35">
        <v>45562.557824074072</v>
      </c>
    </row>
    <row r="205" spans="1:56" x14ac:dyDescent="0.2">
      <c r="A205" s="27">
        <v>133</v>
      </c>
      <c r="B205" s="27">
        <v>99</v>
      </c>
      <c r="C205" s="28" t="s">
        <v>212</v>
      </c>
      <c r="D205" s="28" t="s">
        <v>213</v>
      </c>
      <c r="E205" s="28" t="s">
        <v>52</v>
      </c>
      <c r="F205" s="28" t="s">
        <v>60</v>
      </c>
      <c r="G205" s="27">
        <v>0</v>
      </c>
      <c r="H205" s="28" t="s">
        <v>262</v>
      </c>
      <c r="I205" s="28" t="s">
        <v>254</v>
      </c>
      <c r="J205" s="28" t="s">
        <v>255</v>
      </c>
      <c r="K205" s="27">
        <v>2</v>
      </c>
      <c r="L205" s="27">
        <v>0.78181565194897762</v>
      </c>
      <c r="M205" s="27">
        <v>0</v>
      </c>
      <c r="N205" s="29">
        <v>89.5</v>
      </c>
      <c r="O205" s="29">
        <v>1970479.1079287969</v>
      </c>
      <c r="P205" s="29">
        <v>22016.526345573147</v>
      </c>
      <c r="Q205" s="29">
        <v>1986495.9150092672</v>
      </c>
      <c r="R205" s="29">
        <v>22195.485083902426</v>
      </c>
      <c r="S205" s="29">
        <v>1234437.3017062512</v>
      </c>
      <c r="T205" s="29">
        <v>13792.595549790516</v>
      </c>
      <c r="U205" s="29">
        <v>996210.16567101015</v>
      </c>
      <c r="V205" s="29">
        <v>11130.839839899556</v>
      </c>
      <c r="W205" s="29">
        <v>41450.67</v>
      </c>
      <c r="X205" s="29">
        <v>463.1359776536313</v>
      </c>
      <c r="Y205" s="29">
        <v>196776.46603524103</v>
      </c>
      <c r="Z205" s="29">
        <v>2198.6197322373296</v>
      </c>
      <c r="AA205" s="29">
        <v>233287.06562687983</v>
      </c>
      <c r="AB205" s="29">
        <v>2606.5593924791037</v>
      </c>
      <c r="AC205" s="29">
        <v>518771.54767613608</v>
      </c>
      <c r="AD205" s="29">
        <v>5796.330141632804</v>
      </c>
      <c r="AE205" s="29">
        <v>84661.448772163872</v>
      </c>
      <c r="AF205" s="29">
        <v>945.93797510797606</v>
      </c>
      <c r="AG205" s="29">
        <v>434110.09890397213</v>
      </c>
      <c r="AH205" s="29">
        <v>4850.3921665248272</v>
      </c>
      <c r="AI205" s="29">
        <v>0</v>
      </c>
      <c r="AJ205" s="29">
        <v>0</v>
      </c>
      <c r="AK205" s="29">
        <v>-16016.80708047008</v>
      </c>
      <c r="AL205" s="29">
        <v>-178.95873832927464</v>
      </c>
      <c r="AM205" s="29">
        <v>1473255.3299810004</v>
      </c>
      <c r="AN205" s="29">
        <v>16460.953407608944</v>
      </c>
      <c r="AO205" s="29">
        <v>2240700.4284315039</v>
      </c>
      <c r="AP205" s="29">
        <v>25035.758976888315</v>
      </c>
      <c r="AQ205" s="29">
        <v>-13289.30245182872</v>
      </c>
      <c r="AR205" s="29">
        <v>-148.48382627741586</v>
      </c>
      <c r="AS205" s="29">
        <v>-767445.09845050343</v>
      </c>
      <c r="AT205" s="29">
        <v>-8574.8055692793678</v>
      </c>
      <c r="AU205" s="29">
        <v>256932.01805087834</v>
      </c>
      <c r="AV205" s="29">
        <v>2870.748805037746</v>
      </c>
      <c r="AW205" s="29">
        <v>-497223.77794779633</v>
      </c>
      <c r="AX205" s="29">
        <v>-5555.5729379642044</v>
      </c>
      <c r="AY205" s="29">
        <v>9.0000000000000007E-23</v>
      </c>
      <c r="AZ205" s="30" t="s">
        <v>52</v>
      </c>
      <c r="BA205" s="31"/>
      <c r="BB205" s="28" t="s">
        <v>54</v>
      </c>
      <c r="BC205" s="27">
        <v>1</v>
      </c>
      <c r="BD205" s="35">
        <v>45562.557824074072</v>
      </c>
    </row>
    <row r="206" spans="1:56" x14ac:dyDescent="0.2">
      <c r="A206" s="27">
        <v>27</v>
      </c>
      <c r="B206" s="27">
        <v>100</v>
      </c>
      <c r="C206" s="28" t="s">
        <v>214</v>
      </c>
      <c r="D206" s="28" t="s">
        <v>215</v>
      </c>
      <c r="E206" s="28" t="s">
        <v>52</v>
      </c>
      <c r="F206" s="28" t="s">
        <v>60</v>
      </c>
      <c r="G206" s="27">
        <v>0</v>
      </c>
      <c r="H206" s="28" t="s">
        <v>262</v>
      </c>
      <c r="I206" s="28" t="s">
        <v>252</v>
      </c>
      <c r="J206" s="28" t="s">
        <v>253</v>
      </c>
      <c r="K206" s="27">
        <v>1</v>
      </c>
      <c r="L206" s="27">
        <v>0.19850261218481458</v>
      </c>
      <c r="M206" s="27">
        <v>0</v>
      </c>
      <c r="N206" s="29">
        <v>238</v>
      </c>
      <c r="O206" s="29">
        <v>3450549.1040817089</v>
      </c>
      <c r="P206" s="29">
        <v>14498.105479334912</v>
      </c>
      <c r="Q206" s="29">
        <v>3522103.6622702009</v>
      </c>
      <c r="R206" s="29">
        <v>14798.75488348824</v>
      </c>
      <c r="S206" s="29">
        <v>2321758.4635143415</v>
      </c>
      <c r="T206" s="29">
        <v>9755.2876618249629</v>
      </c>
      <c r="U206" s="29">
        <v>2193140.560058997</v>
      </c>
      <c r="V206" s="29">
        <v>9214.8763027688965</v>
      </c>
      <c r="W206" s="29">
        <v>37968.400000000001</v>
      </c>
      <c r="X206" s="29">
        <v>159.5310924369748</v>
      </c>
      <c r="Y206" s="29">
        <v>90649.503455343991</v>
      </c>
      <c r="Z206" s="29">
        <v>380.88026661909237</v>
      </c>
      <c r="AA206" s="29">
        <v>286679.35644766479</v>
      </c>
      <c r="AB206" s="29">
        <v>1204.5351111246418</v>
      </c>
      <c r="AC206" s="29">
        <v>913665.84230819484</v>
      </c>
      <c r="AD206" s="29">
        <v>3838.9321105386334</v>
      </c>
      <c r="AE206" s="29">
        <v>531607.81104037701</v>
      </c>
      <c r="AF206" s="29">
        <v>2233.6462648755332</v>
      </c>
      <c r="AG206" s="29">
        <v>324087.28870484221</v>
      </c>
      <c r="AH206" s="29">
        <v>1361.7112970791688</v>
      </c>
      <c r="AI206" s="29">
        <v>57970.742562975676</v>
      </c>
      <c r="AJ206" s="29">
        <v>243.5745485839314</v>
      </c>
      <c r="AK206" s="29">
        <v>-71554.558188491836</v>
      </c>
      <c r="AL206" s="29">
        <v>-300.64940415332705</v>
      </c>
      <c r="AM206" s="29">
        <v>3212969.0314440834</v>
      </c>
      <c r="AN206" s="29">
        <v>13499.869880017157</v>
      </c>
      <c r="AO206" s="29">
        <v>3514379.3678377494</v>
      </c>
      <c r="AP206" s="29">
        <v>14766.299864864495</v>
      </c>
      <c r="AQ206" s="29">
        <v>-213563.99788433738</v>
      </c>
      <c r="AR206" s="29">
        <v>-897.32772220309801</v>
      </c>
      <c r="AS206" s="29">
        <v>-301410.3363936661</v>
      </c>
      <c r="AT206" s="29">
        <v>-1266.4299848473365</v>
      </c>
      <c r="AU206" s="29">
        <v>-149733.7341282969</v>
      </c>
      <c r="AV206" s="29">
        <v>-629.1333366735164</v>
      </c>
      <c r="AW206" s="29">
        <v>-237580.07263762565</v>
      </c>
      <c r="AX206" s="29">
        <v>-998.23559931775458</v>
      </c>
      <c r="AY206" s="29">
        <v>-2.3000000000000003E-22</v>
      </c>
      <c r="AZ206" s="30" t="s">
        <v>52</v>
      </c>
      <c r="BA206" s="31"/>
      <c r="BB206" s="28" t="s">
        <v>54</v>
      </c>
      <c r="BC206" s="27">
        <v>0</v>
      </c>
      <c r="BD206" s="35">
        <v>45562.557824074072</v>
      </c>
    </row>
    <row r="207" spans="1:56" x14ac:dyDescent="0.2">
      <c r="A207" s="27">
        <v>27</v>
      </c>
      <c r="B207" s="27">
        <v>100</v>
      </c>
      <c r="C207" s="28" t="s">
        <v>214</v>
      </c>
      <c r="D207" s="28" t="s">
        <v>215</v>
      </c>
      <c r="E207" s="28" t="s">
        <v>52</v>
      </c>
      <c r="F207" s="28" t="s">
        <v>60</v>
      </c>
      <c r="G207" s="27">
        <v>0</v>
      </c>
      <c r="H207" s="28" t="s">
        <v>262</v>
      </c>
      <c r="I207" s="28" t="s">
        <v>254</v>
      </c>
      <c r="J207" s="28" t="s">
        <v>255</v>
      </c>
      <c r="K207" s="27">
        <v>2</v>
      </c>
      <c r="L207" s="27">
        <v>0.80149738781518554</v>
      </c>
      <c r="M207" s="27">
        <v>0</v>
      </c>
      <c r="N207" s="29">
        <v>720</v>
      </c>
      <c r="O207" s="29">
        <v>13932341.055918291</v>
      </c>
      <c r="P207" s="29">
        <v>19350.473688775404</v>
      </c>
      <c r="Q207" s="29">
        <v>14221258.117729798</v>
      </c>
      <c r="R207" s="29">
        <v>19751.747385735835</v>
      </c>
      <c r="S207" s="29">
        <v>9083291.0464856587</v>
      </c>
      <c r="T207" s="29">
        <v>12615.68200900786</v>
      </c>
      <c r="U207" s="29">
        <v>7886005.189941003</v>
      </c>
      <c r="V207" s="29">
        <v>10952.78498602917</v>
      </c>
      <c r="W207" s="29">
        <v>252214.95</v>
      </c>
      <c r="X207" s="29">
        <v>350.29854166666667</v>
      </c>
      <c r="Y207" s="29">
        <v>945070.90654465603</v>
      </c>
      <c r="Z207" s="29">
        <v>1312.5984813120222</v>
      </c>
      <c r="AA207" s="29">
        <v>1448842.8935523352</v>
      </c>
      <c r="AB207" s="29">
        <v>2012.2817966004657</v>
      </c>
      <c r="AC207" s="29">
        <v>3689124.1776918052</v>
      </c>
      <c r="AD207" s="29">
        <v>5123.7835801275069</v>
      </c>
      <c r="AE207" s="29">
        <v>2146481.9389596232</v>
      </c>
      <c r="AF207" s="29">
        <v>2981.2249152216982</v>
      </c>
      <c r="AG207" s="29">
        <v>1308572.7812951577</v>
      </c>
      <c r="AH207" s="29">
        <v>1817.4621962432745</v>
      </c>
      <c r="AI207" s="29">
        <v>234069.45743702434</v>
      </c>
      <c r="AJ207" s="29">
        <v>325.09646866253377</v>
      </c>
      <c r="AK207" s="29">
        <v>-288917.0618115082</v>
      </c>
      <c r="AL207" s="29">
        <v>-401.27369696042803</v>
      </c>
      <c r="AM207" s="29">
        <v>12973059.938555917</v>
      </c>
      <c r="AN207" s="29">
        <v>18018.138803549886</v>
      </c>
      <c r="AO207" s="29">
        <v>14190069.602162249</v>
      </c>
      <c r="AP207" s="29">
        <v>19708.430003003126</v>
      </c>
      <c r="AQ207" s="29">
        <v>-862311.00211566268</v>
      </c>
      <c r="AR207" s="29">
        <v>-1197.654169605087</v>
      </c>
      <c r="AS207" s="29">
        <v>-1217009.663606334</v>
      </c>
      <c r="AT207" s="29">
        <v>-1690.2911994532412</v>
      </c>
      <c r="AU207" s="29">
        <v>-604582.45587170322</v>
      </c>
      <c r="AV207" s="29">
        <v>-839.69785537736539</v>
      </c>
      <c r="AW207" s="29">
        <v>-959281.11736237432</v>
      </c>
      <c r="AX207" s="29">
        <v>-1332.3348852255199</v>
      </c>
      <c r="AY207" s="29">
        <v>8.3000000000000006E-22</v>
      </c>
      <c r="AZ207" s="30" t="s">
        <v>52</v>
      </c>
      <c r="BA207" s="31"/>
      <c r="BB207" s="28" t="s">
        <v>54</v>
      </c>
      <c r="BC207" s="27">
        <v>0</v>
      </c>
      <c r="BD207" s="35">
        <v>45562.557824074072</v>
      </c>
    </row>
    <row r="208" spans="1:56" x14ac:dyDescent="0.2">
      <c r="A208" s="27">
        <v>26</v>
      </c>
      <c r="B208" s="27">
        <v>101</v>
      </c>
      <c r="C208" s="28" t="s">
        <v>216</v>
      </c>
      <c r="D208" s="28" t="s">
        <v>215</v>
      </c>
      <c r="E208" s="28" t="s">
        <v>52</v>
      </c>
      <c r="F208" s="28" t="s">
        <v>57</v>
      </c>
      <c r="G208" s="27">
        <v>0</v>
      </c>
      <c r="H208" s="28" t="s">
        <v>262</v>
      </c>
      <c r="I208" s="28" t="s">
        <v>256</v>
      </c>
      <c r="J208" s="28" t="s">
        <v>257</v>
      </c>
      <c r="K208" s="27">
        <v>3</v>
      </c>
      <c r="L208" s="27">
        <v>1</v>
      </c>
      <c r="M208" s="27">
        <v>0</v>
      </c>
      <c r="N208" s="29">
        <v>494</v>
      </c>
      <c r="O208" s="29">
        <v>10613295.73</v>
      </c>
      <c r="P208" s="29">
        <v>21484.404311740891</v>
      </c>
      <c r="Q208" s="29">
        <v>10943077.460000001</v>
      </c>
      <c r="R208" s="29">
        <v>22151.978663967613</v>
      </c>
      <c r="S208" s="29">
        <v>7592262.3300000001</v>
      </c>
      <c r="T208" s="29">
        <v>15368.952085020244</v>
      </c>
      <c r="U208" s="29">
        <v>6275623.9500000002</v>
      </c>
      <c r="V208" s="29">
        <v>12703.692206477732</v>
      </c>
      <c r="W208" s="29">
        <v>312885.36</v>
      </c>
      <c r="X208" s="29">
        <v>633.37117408906875</v>
      </c>
      <c r="Y208" s="29">
        <v>1003753.02</v>
      </c>
      <c r="Z208" s="29">
        <v>2031.8887044534411</v>
      </c>
      <c r="AA208" s="29">
        <v>1198513.06</v>
      </c>
      <c r="AB208" s="29">
        <v>2426.1397975708501</v>
      </c>
      <c r="AC208" s="29">
        <v>2152302.0699999998</v>
      </c>
      <c r="AD208" s="29">
        <v>4356.8867813765182</v>
      </c>
      <c r="AE208" s="29">
        <v>800101.5</v>
      </c>
      <c r="AF208" s="29">
        <v>1619.6386639676111</v>
      </c>
      <c r="AG208" s="29">
        <v>1348440.15</v>
      </c>
      <c r="AH208" s="29">
        <v>2729.6359311740889</v>
      </c>
      <c r="AI208" s="29">
        <v>3760.42</v>
      </c>
      <c r="AJ208" s="29">
        <v>7.6121862348178135</v>
      </c>
      <c r="AK208" s="29">
        <v>-329781.73</v>
      </c>
      <c r="AL208" s="29">
        <v>-667.57435222672063</v>
      </c>
      <c r="AM208" s="29">
        <v>9833162.7400000002</v>
      </c>
      <c r="AN208" s="29">
        <v>19905.187732793525</v>
      </c>
      <c r="AO208" s="29">
        <v>10384723.74</v>
      </c>
      <c r="AP208" s="29">
        <v>21021.707975708505</v>
      </c>
      <c r="AQ208" s="29">
        <v>-551561</v>
      </c>
      <c r="AR208" s="29">
        <v>-1116.5202429149797</v>
      </c>
      <c r="AS208" s="29">
        <v>-551561</v>
      </c>
      <c r="AT208" s="29">
        <v>-1116.5202429149797</v>
      </c>
      <c r="AU208" s="29">
        <v>-780132.99</v>
      </c>
      <c r="AV208" s="29">
        <v>-1579.2165789473684</v>
      </c>
      <c r="AW208" s="29">
        <v>-780132.99</v>
      </c>
      <c r="AX208" s="29">
        <v>-1579.2165789473684</v>
      </c>
      <c r="AY208" s="29">
        <v>0</v>
      </c>
      <c r="AZ208" s="30" t="s">
        <v>52</v>
      </c>
      <c r="BA208" s="31"/>
      <c r="BB208" s="28" t="s">
        <v>54</v>
      </c>
      <c r="BC208" s="27">
        <v>1</v>
      </c>
      <c r="BD208" s="35">
        <v>45562.557824074072</v>
      </c>
    </row>
    <row r="209" spans="1:56" x14ac:dyDescent="0.2">
      <c r="A209" s="27">
        <v>134</v>
      </c>
      <c r="B209" s="27">
        <v>102</v>
      </c>
      <c r="C209" s="28" t="s">
        <v>217</v>
      </c>
      <c r="D209" s="28" t="s">
        <v>218</v>
      </c>
      <c r="E209" s="28" t="s">
        <v>52</v>
      </c>
      <c r="F209" s="28" t="s">
        <v>53</v>
      </c>
      <c r="G209" s="27">
        <v>0</v>
      </c>
      <c r="H209" s="28" t="s">
        <v>262</v>
      </c>
      <c r="I209" s="28" t="s">
        <v>252</v>
      </c>
      <c r="J209" s="28" t="s">
        <v>253</v>
      </c>
      <c r="K209" s="27">
        <v>1</v>
      </c>
      <c r="L209" s="27">
        <v>0.16328699269063202</v>
      </c>
      <c r="M209" s="27">
        <v>0.50877192982456099</v>
      </c>
      <c r="N209" s="29">
        <v>87</v>
      </c>
      <c r="O209" s="29">
        <v>1380687.7612870452</v>
      </c>
      <c r="P209" s="29">
        <v>15869.974267667189</v>
      </c>
      <c r="Q209" s="29">
        <v>1427393.4696992042</v>
      </c>
      <c r="R209" s="29">
        <v>16406.82149079545</v>
      </c>
      <c r="S209" s="29">
        <v>1009836.1683687075</v>
      </c>
      <c r="T209" s="29">
        <v>11607.312280100086</v>
      </c>
      <c r="U209" s="29">
        <v>898187.07943351148</v>
      </c>
      <c r="V209" s="29">
        <v>10323.989418775993</v>
      </c>
      <c r="W209" s="29">
        <v>37412.635263157892</v>
      </c>
      <c r="X209" s="29">
        <v>430.03029038112521</v>
      </c>
      <c r="Y209" s="29">
        <v>74236.453672038173</v>
      </c>
      <c r="Z209" s="29">
        <v>853.29257094296747</v>
      </c>
      <c r="AA209" s="29">
        <v>165902.97724379398</v>
      </c>
      <c r="AB209" s="29">
        <v>1906.9307729171719</v>
      </c>
      <c r="AC209" s="29">
        <v>251654.32408670275</v>
      </c>
      <c r="AD209" s="29">
        <v>2892.578437778192</v>
      </c>
      <c r="AE209" s="29">
        <v>30892.592721126053</v>
      </c>
      <c r="AF209" s="29">
        <v>355.08727265662128</v>
      </c>
      <c r="AG209" s="29">
        <v>215493.62761344772</v>
      </c>
      <c r="AH209" s="29">
        <v>2476.9382484304333</v>
      </c>
      <c r="AI209" s="29">
        <v>5268.1037521289563</v>
      </c>
      <c r="AJ209" s="29">
        <v>60.552916691137433</v>
      </c>
      <c r="AK209" s="29">
        <v>-46705.708412158798</v>
      </c>
      <c r="AL209" s="29">
        <v>-536.84722312826204</v>
      </c>
      <c r="AM209" s="29">
        <v>1409853.156451328</v>
      </c>
      <c r="AN209" s="29">
        <v>16205.208694842848</v>
      </c>
      <c r="AO209" s="29">
        <v>1166444.6654742493</v>
      </c>
      <c r="AP209" s="29">
        <v>13407.409947979875</v>
      </c>
      <c r="AQ209" s="29">
        <v>229472.43601191128</v>
      </c>
      <c r="AR209" s="29">
        <v>2637.6142070334627</v>
      </c>
      <c r="AS209" s="29">
        <v>243408.49097707868</v>
      </c>
      <c r="AT209" s="29">
        <v>2797.7987468629726</v>
      </c>
      <c r="AU209" s="29">
        <v>15229.340199114837</v>
      </c>
      <c r="AV209" s="29">
        <v>175.04988734614753</v>
      </c>
      <c r="AW209" s="29">
        <v>29165.395164282505</v>
      </c>
      <c r="AX209" s="29">
        <v>335.23442717566093</v>
      </c>
      <c r="AY209" s="29">
        <v>2.9857994999944698E-10</v>
      </c>
      <c r="AZ209" s="30" t="s">
        <v>52</v>
      </c>
      <c r="BA209" s="31"/>
      <c r="BB209" s="28" t="s">
        <v>54</v>
      </c>
      <c r="BC209" s="27">
        <v>0</v>
      </c>
      <c r="BD209" s="35">
        <v>45562.557824074072</v>
      </c>
    </row>
    <row r="210" spans="1:56" x14ac:dyDescent="0.2">
      <c r="A210" s="27">
        <v>134</v>
      </c>
      <c r="B210" s="27">
        <v>102</v>
      </c>
      <c r="C210" s="28" t="s">
        <v>217</v>
      </c>
      <c r="D210" s="28" t="s">
        <v>218</v>
      </c>
      <c r="E210" s="28" t="s">
        <v>52</v>
      </c>
      <c r="F210" s="28" t="s">
        <v>53</v>
      </c>
      <c r="G210" s="27">
        <v>0</v>
      </c>
      <c r="H210" s="28" t="s">
        <v>262</v>
      </c>
      <c r="I210" s="28" t="s">
        <v>254</v>
      </c>
      <c r="J210" s="28" t="s">
        <v>255</v>
      </c>
      <c r="K210" s="27">
        <v>2</v>
      </c>
      <c r="L210" s="27">
        <v>0.5525207710973371</v>
      </c>
      <c r="M210" s="27">
        <v>0.49122807017543901</v>
      </c>
      <c r="N210" s="29">
        <v>264.5</v>
      </c>
      <c r="O210" s="29">
        <v>4671888.764320055</v>
      </c>
      <c r="P210" s="29">
        <v>17663.095517278089</v>
      </c>
      <c r="Q210" s="29">
        <v>4829928.7502448717</v>
      </c>
      <c r="R210" s="29">
        <v>18260.600189961711</v>
      </c>
      <c r="S210" s="29">
        <v>3371212.2519926666</v>
      </c>
      <c r="T210" s="29">
        <v>12745.603977287963</v>
      </c>
      <c r="U210" s="29">
        <v>2900097.8048411408</v>
      </c>
      <c r="V210" s="29">
        <v>10964.452948359702</v>
      </c>
      <c r="W210" s="29">
        <v>94837.67473684212</v>
      </c>
      <c r="X210" s="29">
        <v>358.5545358670779</v>
      </c>
      <c r="Y210" s="29">
        <v>376276.77241468336</v>
      </c>
      <c r="Z210" s="29">
        <v>1422.5964930611847</v>
      </c>
      <c r="AA210" s="29">
        <v>607183.63024353911</v>
      </c>
      <c r="AB210" s="29">
        <v>2295.5902844746274</v>
      </c>
      <c r="AC210" s="29">
        <v>851532.86800866714</v>
      </c>
      <c r="AD210" s="29">
        <v>3219.4059281991194</v>
      </c>
      <c r="AE210" s="29">
        <v>104532.50972544741</v>
      </c>
      <c r="AF210" s="29">
        <v>395.20797627768388</v>
      </c>
      <c r="AG210" s="29">
        <v>729174.46352342214</v>
      </c>
      <c r="AH210" s="29">
        <v>2756.8032647388354</v>
      </c>
      <c r="AI210" s="29">
        <v>17825.89475979772</v>
      </c>
      <c r="AJ210" s="29">
        <v>67.39468718260008</v>
      </c>
      <c r="AK210" s="29">
        <v>-158039.98592481815</v>
      </c>
      <c r="AL210" s="29">
        <v>-597.50467268362229</v>
      </c>
      <c r="AM210" s="29">
        <v>4770576.8861354804</v>
      </c>
      <c r="AN210" s="29">
        <v>18036.20750901883</v>
      </c>
      <c r="AO210" s="29">
        <v>3946945.7755968734</v>
      </c>
      <c r="AP210" s="29">
        <v>14922.290266906894</v>
      </c>
      <c r="AQ210" s="29">
        <v>776475.12028776295</v>
      </c>
      <c r="AR210" s="29">
        <v>2935.6337250955116</v>
      </c>
      <c r="AS210" s="29">
        <v>823631.11053860723</v>
      </c>
      <c r="AT210" s="29">
        <v>3113.9172421119365</v>
      </c>
      <c r="AU210" s="29">
        <v>51532.131564582087</v>
      </c>
      <c r="AV210" s="29">
        <v>194.82847472431789</v>
      </c>
      <c r="AW210" s="29">
        <v>98688.121815426217</v>
      </c>
      <c r="AX210" s="29">
        <v>373.11199174074181</v>
      </c>
      <c r="AY210" s="29">
        <v>-2.9857994999979098E-10</v>
      </c>
      <c r="AZ210" s="30" t="s">
        <v>52</v>
      </c>
      <c r="BA210" s="31"/>
      <c r="BB210" s="28" t="s">
        <v>54</v>
      </c>
      <c r="BC210" s="27">
        <v>0</v>
      </c>
      <c r="BD210" s="35">
        <v>45562.557824074072</v>
      </c>
    </row>
    <row r="211" spans="1:56" x14ac:dyDescent="0.2">
      <c r="A211" s="27">
        <v>134</v>
      </c>
      <c r="B211" s="27">
        <v>102</v>
      </c>
      <c r="C211" s="28" t="s">
        <v>217</v>
      </c>
      <c r="D211" s="28" t="s">
        <v>218</v>
      </c>
      <c r="E211" s="28" t="s">
        <v>52</v>
      </c>
      <c r="F211" s="28" t="s">
        <v>53</v>
      </c>
      <c r="G211" s="27">
        <v>0</v>
      </c>
      <c r="H211" s="28" t="s">
        <v>262</v>
      </c>
      <c r="I211" s="28" t="s">
        <v>256</v>
      </c>
      <c r="J211" s="28" t="s">
        <v>257</v>
      </c>
      <c r="K211" s="27">
        <v>3</v>
      </c>
      <c r="L211" s="27">
        <v>0.28419223621203094</v>
      </c>
      <c r="M211" s="27">
        <v>0</v>
      </c>
      <c r="N211" s="29">
        <v>105</v>
      </c>
      <c r="O211" s="29">
        <v>2403012.8543929006</v>
      </c>
      <c r="P211" s="29">
        <v>22885.836708503812</v>
      </c>
      <c r="Q211" s="29">
        <v>2484301.6300559235</v>
      </c>
      <c r="R211" s="29">
        <v>23660.015524342129</v>
      </c>
      <c r="S211" s="29">
        <v>1742025.319638626</v>
      </c>
      <c r="T211" s="29">
        <v>16590.717329891679</v>
      </c>
      <c r="U211" s="29">
        <v>1450122.9157253476</v>
      </c>
      <c r="V211" s="29">
        <v>13810.694435479501</v>
      </c>
      <c r="W211" s="29">
        <v>80616.17</v>
      </c>
      <c r="X211" s="29">
        <v>767.77304761904759</v>
      </c>
      <c r="Y211" s="29">
        <v>211286.2339132785</v>
      </c>
      <c r="Z211" s="29">
        <v>2012.2498467931282</v>
      </c>
      <c r="AA211" s="29">
        <v>304285.48251266708</v>
      </c>
      <c r="AB211" s="29">
        <v>2897.9569763111144</v>
      </c>
      <c r="AC211" s="29">
        <v>437990.82790463016</v>
      </c>
      <c r="AD211" s="29">
        <v>4171.3412181393342</v>
      </c>
      <c r="AE211" s="29">
        <v>53766.897553426556</v>
      </c>
      <c r="AF211" s="29">
        <v>512.06569098501484</v>
      </c>
      <c r="AG211" s="29">
        <v>375055.0788631303</v>
      </c>
      <c r="AH211" s="29">
        <v>3571.9531320298115</v>
      </c>
      <c r="AI211" s="29">
        <v>9168.8514880733237</v>
      </c>
      <c r="AJ211" s="29">
        <v>87.322395124507821</v>
      </c>
      <c r="AK211" s="29">
        <v>-81288.775663023087</v>
      </c>
      <c r="AL211" s="29">
        <v>-774.1788158383149</v>
      </c>
      <c r="AM211" s="29">
        <v>2453773.6574131916</v>
      </c>
      <c r="AN211" s="29">
        <v>23369.272927744685</v>
      </c>
      <c r="AO211" s="29">
        <v>2030134.2589288773</v>
      </c>
      <c r="AP211" s="29">
        <v>19334.611989798832</v>
      </c>
      <c r="AQ211" s="29">
        <v>399384.44370032591</v>
      </c>
      <c r="AR211" s="29">
        <v>3803.6613685745319</v>
      </c>
      <c r="AS211" s="29">
        <v>423639.39848431409</v>
      </c>
      <c r="AT211" s="29">
        <v>4034.6609379458482</v>
      </c>
      <c r="AU211" s="29">
        <v>26505.848236303078</v>
      </c>
      <c r="AV211" s="29">
        <v>252.43664986955312</v>
      </c>
      <c r="AW211" s="29">
        <v>50760.803020291285</v>
      </c>
      <c r="AX211" s="29">
        <v>483.43621924086932</v>
      </c>
      <c r="AY211" s="29">
        <v>-1.4699999999999999E-22</v>
      </c>
      <c r="AZ211" s="30" t="s">
        <v>52</v>
      </c>
      <c r="BA211" s="31"/>
      <c r="BB211" s="28" t="s">
        <v>54</v>
      </c>
      <c r="BC211" s="27">
        <v>0</v>
      </c>
      <c r="BD211" s="35">
        <v>45562.557824074072</v>
      </c>
    </row>
    <row r="212" spans="1:56" x14ac:dyDescent="0.2">
      <c r="A212" s="27">
        <v>135</v>
      </c>
      <c r="B212" s="27">
        <v>103</v>
      </c>
      <c r="C212" s="28" t="s">
        <v>219</v>
      </c>
      <c r="D212" s="28" t="s">
        <v>220</v>
      </c>
      <c r="E212" s="28" t="s">
        <v>52</v>
      </c>
      <c r="F212" s="28" t="s">
        <v>60</v>
      </c>
      <c r="G212" s="27">
        <v>0</v>
      </c>
      <c r="H212" s="28" t="s">
        <v>262</v>
      </c>
      <c r="I212" s="28" t="s">
        <v>252</v>
      </c>
      <c r="J212" s="28" t="s">
        <v>253</v>
      </c>
      <c r="K212" s="27">
        <v>1</v>
      </c>
      <c r="L212" s="27">
        <v>0.19907950805523802</v>
      </c>
      <c r="M212" s="27">
        <v>0</v>
      </c>
      <c r="N212" s="29">
        <v>53</v>
      </c>
      <c r="O212" s="29">
        <v>834342.54275910079</v>
      </c>
      <c r="P212" s="29">
        <v>15742.312127530204</v>
      </c>
      <c r="Q212" s="29">
        <v>848832.0490449263</v>
      </c>
      <c r="R212" s="29">
        <v>16015.699038583514</v>
      </c>
      <c r="S212" s="29">
        <v>536347.22610416869</v>
      </c>
      <c r="T212" s="29">
        <v>10119.758983097521</v>
      </c>
      <c r="U212" s="29">
        <v>511285.64265468746</v>
      </c>
      <c r="V212" s="29">
        <v>9646.8989180129684</v>
      </c>
      <c r="W212" s="29">
        <v>11909.18</v>
      </c>
      <c r="X212" s="29">
        <v>224.70150943396223</v>
      </c>
      <c r="Y212" s="29">
        <v>13152.403449481299</v>
      </c>
      <c r="Z212" s="29">
        <v>248.1585556505905</v>
      </c>
      <c r="AA212" s="29">
        <v>87871.751451829827</v>
      </c>
      <c r="AB212" s="29">
        <v>1657.9575745628265</v>
      </c>
      <c r="AC212" s="29">
        <v>224613.07148892773</v>
      </c>
      <c r="AD212" s="29">
        <v>4237.9824809231641</v>
      </c>
      <c r="AE212" s="29">
        <v>126499.94709636862</v>
      </c>
      <c r="AF212" s="29">
        <v>2386.791454648464</v>
      </c>
      <c r="AG212" s="29">
        <v>90724.169003384144</v>
      </c>
      <c r="AH212" s="29">
        <v>1711.7767736487574</v>
      </c>
      <c r="AI212" s="29">
        <v>7388.955389174992</v>
      </c>
      <c r="AJ212" s="29">
        <v>139.41425262594325</v>
      </c>
      <c r="AK212" s="29">
        <v>-14489.506285825442</v>
      </c>
      <c r="AL212" s="29">
        <v>-273.38691105331026</v>
      </c>
      <c r="AM212" s="29">
        <v>828295.92076888971</v>
      </c>
      <c r="AN212" s="29">
        <v>15628.224920167733</v>
      </c>
      <c r="AO212" s="29">
        <v>665429.57246742386</v>
      </c>
      <c r="AP212" s="29">
        <v>12555.274952215543</v>
      </c>
      <c r="AQ212" s="29">
        <v>189994.91286415339</v>
      </c>
      <c r="AR212" s="29">
        <v>3584.8096766821386</v>
      </c>
      <c r="AS212" s="29">
        <v>162866.34830146609</v>
      </c>
      <c r="AT212" s="29">
        <v>3072.9499679521896</v>
      </c>
      <c r="AU212" s="29">
        <v>21081.94257247635</v>
      </c>
      <c r="AV212" s="29">
        <v>397.77250136747824</v>
      </c>
      <c r="AW212" s="29">
        <v>-6046.6219902109397</v>
      </c>
      <c r="AX212" s="29">
        <v>-114.08720736247055</v>
      </c>
      <c r="AY212" s="29">
        <v>-3.2000000000000003E-23</v>
      </c>
      <c r="AZ212" s="30" t="s">
        <v>61</v>
      </c>
      <c r="BA212" s="31"/>
      <c r="BB212" s="28" t="s">
        <v>54</v>
      </c>
      <c r="BC212" s="27">
        <v>0</v>
      </c>
      <c r="BD212" s="35">
        <v>45562.557824074072</v>
      </c>
    </row>
    <row r="213" spans="1:56" x14ac:dyDescent="0.2">
      <c r="A213" s="27">
        <v>135</v>
      </c>
      <c r="B213" s="27">
        <v>103</v>
      </c>
      <c r="C213" s="28" t="s">
        <v>219</v>
      </c>
      <c r="D213" s="28" t="s">
        <v>220</v>
      </c>
      <c r="E213" s="28" t="s">
        <v>52</v>
      </c>
      <c r="F213" s="28" t="s">
        <v>60</v>
      </c>
      <c r="G213" s="27">
        <v>0</v>
      </c>
      <c r="H213" s="28" t="s">
        <v>262</v>
      </c>
      <c r="I213" s="28" t="s">
        <v>254</v>
      </c>
      <c r="J213" s="28" t="s">
        <v>255</v>
      </c>
      <c r="K213" s="27">
        <v>2</v>
      </c>
      <c r="L213" s="27">
        <v>0.800920491944762</v>
      </c>
      <c r="M213" s="27">
        <v>0</v>
      </c>
      <c r="N213" s="29">
        <v>194</v>
      </c>
      <c r="O213" s="29">
        <v>3356659.0872408994</v>
      </c>
      <c r="P213" s="29">
        <v>17302.366429076803</v>
      </c>
      <c r="Q213" s="29">
        <v>3414952.0909550735</v>
      </c>
      <c r="R213" s="29">
        <v>17602.84582966533</v>
      </c>
      <c r="S213" s="29">
        <v>2154653.2338958313</v>
      </c>
      <c r="T213" s="29">
        <v>11106.459968535213</v>
      </c>
      <c r="U213" s="29">
        <v>1926415.1573453126</v>
      </c>
      <c r="V213" s="29">
        <v>9929.9750378624358</v>
      </c>
      <c r="W213" s="29">
        <v>61431.89</v>
      </c>
      <c r="X213" s="29">
        <v>316.65922680412365</v>
      </c>
      <c r="Y213" s="29">
        <v>166806.1865505187</v>
      </c>
      <c r="Z213" s="29">
        <v>859.82570386865302</v>
      </c>
      <c r="AA213" s="29">
        <v>356653.8085481702</v>
      </c>
      <c r="AB213" s="29">
        <v>1838.4216935472689</v>
      </c>
      <c r="AC213" s="29">
        <v>903645.04851107218</v>
      </c>
      <c r="AD213" s="29">
        <v>4657.9641675828461</v>
      </c>
      <c r="AE213" s="29">
        <v>508924.30290363147</v>
      </c>
      <c r="AF213" s="29">
        <v>2623.3211489877908</v>
      </c>
      <c r="AG213" s="29">
        <v>364994.10099661589</v>
      </c>
      <c r="AH213" s="29">
        <v>1881.4128917351331</v>
      </c>
      <c r="AI213" s="29">
        <v>29726.644610825009</v>
      </c>
      <c r="AJ213" s="29">
        <v>153.23012685992271</v>
      </c>
      <c r="AK213" s="29">
        <v>-58293.003714174556</v>
      </c>
      <c r="AL213" s="29">
        <v>-300.47940058852862</v>
      </c>
      <c r="AM213" s="29">
        <v>3332332.8092311104</v>
      </c>
      <c r="AN213" s="29">
        <v>17176.973243459332</v>
      </c>
      <c r="AO213" s="29">
        <v>2677102.1575325765</v>
      </c>
      <c r="AP213" s="29">
        <v>13799.495657384414</v>
      </c>
      <c r="AQ213" s="29">
        <v>764372.08713584661</v>
      </c>
      <c r="AR213" s="29">
        <v>3940.0623048239522</v>
      </c>
      <c r="AS213" s="29">
        <v>655230.65169853403</v>
      </c>
      <c r="AT213" s="29">
        <v>3377.4775860749169</v>
      </c>
      <c r="AU213" s="29">
        <v>84815.157427523649</v>
      </c>
      <c r="AV213" s="29">
        <v>437.19153313156517</v>
      </c>
      <c r="AW213" s="29">
        <v>-24326.278009789061</v>
      </c>
      <c r="AX213" s="29">
        <v>-125.39318561746938</v>
      </c>
      <c r="AY213" s="29">
        <v>3E-23</v>
      </c>
      <c r="AZ213" s="30" t="s">
        <v>61</v>
      </c>
      <c r="BA213" s="31"/>
      <c r="BB213" s="28" t="s">
        <v>54</v>
      </c>
      <c r="BC213" s="27">
        <v>0</v>
      </c>
      <c r="BD213" s="35">
        <v>45562.557824074072</v>
      </c>
    </row>
  </sheetData>
  <sheetProtection sheet="1" objects="1" scenarios="1" sort="0" autoFilter="0"/>
  <autoFilter ref="C33:AL213"/>
  <mergeCells count="3">
    <mergeCell ref="P28:AL28"/>
    <mergeCell ref="R29:Z29"/>
    <mergeCell ref="AD29:AJ29"/>
  </mergeCells>
  <phoneticPr fontId="0" type="noConversion"/>
  <pageMargins left="0.59055118110236227" right="0.39370078740157483" top="1.1811023622047245" bottom="0.59055118110236227" header="0.31496062992125984" footer="0.31496062992125984"/>
  <pageSetup paperSize="8" scale="96" fitToHeight="0" orientation="landscape" r:id="rId1"/>
  <headerFooter scaleWithDoc="0">
    <oddHeader>&amp;L&amp;"Arial,Fett"Amt für Volksschule
&amp;"Arial,Standard"Finanzen&amp;R
&amp;G</oddHeader>
    <oddFooter>&amp;L&amp;8&amp;F&amp;C&amp;8&amp;P/&amp;N&amp;R&amp;8&amp;A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Roberto Tropea"/>
    <f:field ref="FSCFOLIO_1_1001_FieldCurrentDate" text="04.04.2024 09:14"/>
    <f:field ref="CCAPRECONFIG_15_1001_Objektname" text="3 Bildungsausgaben 2022 pro Stufe" edit="true"/>
    <f:field ref="objname" text="3 Bildungsausgaben 2022 pro Stufe" edit="true"/>
    <f:field ref="objsubject" text="" edit="true"/>
    <f:field ref="objcreatedby" text="Tropea, Roberto"/>
    <f:field ref="objcreatedat" date="2023-11-16T16:28:33" text="16.11.2023 16:28:33"/>
    <f:field ref="objchangedby" text="Tropea, Roberto"/>
    <f:field ref="objmodifiedat" date="2024-04-03T13:02:46" text="03.04.2024 13:02:46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Bildungsausgaben pro Stufe</vt:lpstr>
      <vt:lpstr>'Bildungsausgaben pro Stufe'!Drucktitel</vt:lpstr>
    </vt:vector>
  </TitlesOfParts>
  <Company>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Tropea Roberto</dc:creator>
  <cp:lastModifiedBy>Roberto Tropea</cp:lastModifiedBy>
  <cp:lastPrinted>2023-11-16T15:46:33Z</cp:lastPrinted>
  <dcterms:created xsi:type="dcterms:W3CDTF">2006-04-10T09:45:06Z</dcterms:created>
  <dcterms:modified xsi:type="dcterms:W3CDTF">2024-11-20T10:28:20Z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LAKGOV@1.1001:PersonalSubjAddress">
    <vt:lpwstr/>
  </property>
  <property fmtid="{D5CDD505-2E9C-101B-9397-08002B2CF9AE}" pid="3" name="FSC#ELAKGOV@1.1001:PersonalSubjSalutation">
    <vt:lpwstr/>
  </property>
  <property fmtid="{D5CDD505-2E9C-101B-9397-08002B2CF9AE}" pid="4" name="FSC#ELAKGOV@1.1001:PersonalSubjSurName">
    <vt:lpwstr/>
  </property>
  <property fmtid="{D5CDD505-2E9C-101B-9397-08002B2CF9AE}" pid="5" name="FSC#ELAKGOV@1.1001:PersonalSubjFirstName">
    <vt:lpwstr/>
  </property>
  <property fmtid="{D5CDD505-2E9C-101B-9397-08002B2CF9AE}" pid="6" name="FSC#ELAKGOV@1.1001:PersonalSubjGender">
    <vt:lpwstr/>
  </property>
  <property fmtid="{D5CDD505-2E9C-101B-9397-08002B2CF9AE}" pid="7" name="FSC#COOELAK@1.1001:CurrentUserEmail">
    <vt:lpwstr>roberto.tropea@tg.ch</vt:lpwstr>
  </property>
  <property fmtid="{D5CDD505-2E9C-101B-9397-08002B2CF9AE}" pid="8" name="FSC#COOELAK@1.1001:CurrentUserRolePos">
    <vt:lpwstr>Administrator/-in</vt:lpwstr>
  </property>
  <property fmtid="{D5CDD505-2E9C-101B-9397-08002B2CF9AE}" pid="9" name="FSC#COOELAK@1.1001:BaseNumber">
    <vt:lpwstr/>
  </property>
  <property fmtid="{D5CDD505-2E9C-101B-9397-08002B2CF9AE}" pid="10" name="FSC#COOELAK@1.1001:SettlementApprovedAt">
    <vt:lpwstr/>
  </property>
  <property fmtid="{D5CDD505-2E9C-101B-9397-08002B2CF9AE}" pid="11" name="FSC#COOELAK@1.1001:ExternalDate">
    <vt:lpwstr/>
  </property>
  <property fmtid="{D5CDD505-2E9C-101B-9397-08002B2CF9AE}" pid="12" name="FSC#COOELAK@1.1001:ApproverTitle">
    <vt:lpwstr/>
  </property>
  <property fmtid="{D5CDD505-2E9C-101B-9397-08002B2CF9AE}" pid="13" name="FSC#COOELAK@1.1001:ApproverSurName">
    <vt:lpwstr/>
  </property>
  <property fmtid="{D5CDD505-2E9C-101B-9397-08002B2CF9AE}" pid="14" name="FSC#COOELAK@1.1001:ApproverFirstName">
    <vt:lpwstr/>
  </property>
  <property fmtid="{D5CDD505-2E9C-101B-9397-08002B2CF9AE}" pid="15" name="FSC#COOELAK@1.1001:ProcessResponsibleFax">
    <vt:lpwstr/>
  </property>
  <property fmtid="{D5CDD505-2E9C-101B-9397-08002B2CF9AE}" pid="16" name="FSC#COOELAK@1.1001:ProcessResponsibleMail">
    <vt:lpwstr/>
  </property>
  <property fmtid="{D5CDD505-2E9C-101B-9397-08002B2CF9AE}" pid="17" name="FSC#COOELAK@1.1001:ProcessResponsiblePhone">
    <vt:lpwstr/>
  </property>
  <property fmtid="{D5CDD505-2E9C-101B-9397-08002B2CF9AE}" pid="18" name="FSC#COOELAK@1.1001:ProcessResponsible">
    <vt:lpwstr/>
  </property>
  <property fmtid="{D5CDD505-2E9C-101B-9397-08002B2CF9AE}" pid="19" name="FSC#COOELAK@1.1001:IncomingSubject">
    <vt:lpwstr/>
  </property>
  <property fmtid="{D5CDD505-2E9C-101B-9397-08002B2CF9AE}" pid="20" name="FSC#COOELAK@1.1001:IncomingNumber">
    <vt:lpwstr/>
  </property>
  <property fmtid="{D5CDD505-2E9C-101B-9397-08002B2CF9AE}" pid="21" name="FSC#COOELAK@1.1001:ExternalRef">
    <vt:lpwstr/>
  </property>
  <property fmtid="{D5CDD505-2E9C-101B-9397-08002B2CF9AE}" pid="22" name="FSC#COOELAK@1.1001:FileRefBarCode">
    <vt:lpwstr>**</vt:lpwstr>
  </property>
  <property fmtid="{D5CDD505-2E9C-101B-9397-08002B2CF9AE}" pid="23" name="FSC#COOELAK@1.1001:RefBarCode">
    <vt:lpwstr/>
  </property>
  <property fmtid="{D5CDD505-2E9C-101B-9397-08002B2CF9AE}" pid="24" name="FSC#COOELAK@1.1001:ObjBarCode">
    <vt:lpwstr>*COO.2103.100.2.5328669*</vt:lpwstr>
  </property>
  <property fmtid="{D5CDD505-2E9C-101B-9397-08002B2CF9AE}" pid="25" name="FSC#COOELAK@1.1001:Priority">
    <vt:lpwstr> ()</vt:lpwstr>
  </property>
  <property fmtid="{D5CDD505-2E9C-101B-9397-08002B2CF9AE}" pid="26" name="FSC#COOELAK@1.1001:OU">
    <vt:lpwstr>Amt für Volksschule, Amtsleitung (AVK)</vt:lpwstr>
  </property>
  <property fmtid="{D5CDD505-2E9C-101B-9397-08002B2CF9AE}" pid="27" name="FSC#COOELAK@1.1001:CreatedAt">
    <vt:lpwstr>03.09.2013</vt:lpwstr>
  </property>
  <property fmtid="{D5CDD505-2E9C-101B-9397-08002B2CF9AE}" pid="28" name="FSC#COOELAK@1.1001:Department">
    <vt:lpwstr>AVK Abteilung Finanzen (AVK_FIN)</vt:lpwstr>
  </property>
  <property fmtid="{D5CDD505-2E9C-101B-9397-08002B2CF9AE}" pid="29" name="FSC#COOELAK@1.1001:ApprovedAt">
    <vt:lpwstr/>
  </property>
  <property fmtid="{D5CDD505-2E9C-101B-9397-08002B2CF9AE}" pid="30" name="FSC#COOELAK@1.1001:ApprovedBy">
    <vt:lpwstr/>
  </property>
  <property fmtid="{D5CDD505-2E9C-101B-9397-08002B2CF9AE}" pid="31" name="FSC#COOELAK@1.1001:DispatchedAt">
    <vt:lpwstr/>
  </property>
  <property fmtid="{D5CDD505-2E9C-101B-9397-08002B2CF9AE}" pid="32" name="FSC#COOELAK@1.1001:DispatchedBy">
    <vt:lpwstr/>
  </property>
  <property fmtid="{D5CDD505-2E9C-101B-9397-08002B2CF9AE}" pid="33" name="FSC#COOELAK@1.1001:OwnerFaxExtension">
    <vt:lpwstr/>
  </property>
  <property fmtid="{D5CDD505-2E9C-101B-9397-08002B2CF9AE}" pid="34" name="FSC#COOELAK@1.1001:OwnerExtension">
    <vt:lpwstr>+41 58 345 57 89</vt:lpwstr>
  </property>
  <property fmtid="{D5CDD505-2E9C-101B-9397-08002B2CF9AE}" pid="35" name="FSC#COOELAK@1.1001:Owner">
    <vt:lpwstr>Tropea AVK Roberto (Frauenfeld)</vt:lpwstr>
  </property>
  <property fmtid="{D5CDD505-2E9C-101B-9397-08002B2CF9AE}" pid="36" name="FSC#COOELAK@1.1001:Organization">
    <vt:lpwstr/>
  </property>
  <property fmtid="{D5CDD505-2E9C-101B-9397-08002B2CF9AE}" pid="37" name="FSC#COOELAK@1.1001:FileRefOU">
    <vt:lpwstr/>
  </property>
  <property fmtid="{D5CDD505-2E9C-101B-9397-08002B2CF9AE}" pid="38" name="FSC#COOELAK@1.1001:FileRefOrdinal">
    <vt:lpwstr/>
  </property>
  <property fmtid="{D5CDD505-2E9C-101B-9397-08002B2CF9AE}" pid="39" name="FSC#COOELAK@1.1001:FileRefYear">
    <vt:lpwstr/>
  </property>
  <property fmtid="{D5CDD505-2E9C-101B-9397-08002B2CF9AE}" pid="40" name="FSC#COOELAK@1.1001:FileReference">
    <vt:lpwstr/>
  </property>
  <property fmtid="{D5CDD505-2E9C-101B-9397-08002B2CF9AE}" pid="41" name="FSC#COOELAK@1.1001:Subject">
    <vt:lpwstr/>
  </property>
  <property fmtid="{D5CDD505-2E9C-101B-9397-08002B2CF9AE}" pid="42" name="FSC$NOVIRTUALATTRS">
    <vt:lpwstr/>
  </property>
  <property fmtid="{D5CDD505-2E9C-101B-9397-08002B2CF9AE}" pid="43" name="COO$NOVIRTUALATTRS">
    <vt:lpwstr/>
  </property>
  <property fmtid="{D5CDD505-2E9C-101B-9397-08002B2CF9AE}" pid="44" name="FSC$NOUSEREXPRESSIONS">
    <vt:lpwstr/>
  </property>
  <property fmtid="{D5CDD505-2E9C-101B-9397-08002B2CF9AE}" pid="45" name="COO$NOUSEREXPRESSIONS">
    <vt:lpwstr/>
  </property>
  <property fmtid="{D5CDD505-2E9C-101B-9397-08002B2CF9AE}" pid="46" name="FSC$NOPARSEFILE">
    <vt:lpwstr/>
  </property>
  <property fmtid="{D5CDD505-2E9C-101B-9397-08002B2CF9AE}" pid="47" name="COO$NOPARSEFILE">
    <vt:lpwstr/>
  </property>
  <property fmtid="{D5CDD505-2E9C-101B-9397-08002B2CF9AE}" pid="48" name="FSC#LOCALSW@2103.100:TopLevelSubfileAddress">
    <vt:lpwstr>Nicht verfügbar</vt:lpwstr>
  </property>
  <property fmtid="{D5CDD505-2E9C-101B-9397-08002B2CF9AE}" pid="49" name="FSC#FSCIBISDOCPROPS@15.1400:ObjectCOOAddress">
    <vt:lpwstr>COO.2103.100.2.5328669</vt:lpwstr>
  </property>
  <property fmtid="{D5CDD505-2E9C-101B-9397-08002B2CF9AE}" pid="50" name="FSC#FSCIBISDOCPROPS@15.1400:Container">
    <vt:lpwstr>COO.2103.100.2.5328669</vt:lpwstr>
  </property>
  <property fmtid="{D5CDD505-2E9C-101B-9397-08002B2CF9AE}" pid="51" name="FSC#FSCIBISDOCPROPS@15.1400:Objectname">
    <vt:lpwstr>Excel mit Kantonslogo</vt:lpwstr>
  </property>
  <property fmtid="{D5CDD505-2E9C-101B-9397-08002B2CF9AE}" pid="52" name="FSC#FSCIBISDOCPROPS@15.1400:Subject">
    <vt:lpwstr>Nicht verfügbar</vt:lpwstr>
  </property>
  <property fmtid="{D5CDD505-2E9C-101B-9397-08002B2CF9AE}" pid="53" name="FSC#FSCIBISDOCPROPS@15.1400:Owner">
    <vt:lpwstr>Tropea AVK, Roberto</vt:lpwstr>
  </property>
  <property fmtid="{D5CDD505-2E9C-101B-9397-08002B2CF9AE}" pid="54" name="FSC#FSCIBISDOCPROPS@15.1400:OwnerAbbreviation">
    <vt:lpwstr/>
  </property>
  <property fmtid="{D5CDD505-2E9C-101B-9397-08002B2CF9AE}" pid="55" name="FSC#FSCIBISDOCPROPS@15.1400:GroupShortName">
    <vt:lpwstr>AVK</vt:lpwstr>
  </property>
  <property fmtid="{D5CDD505-2E9C-101B-9397-08002B2CF9AE}" pid="56" name="FSC#FSCIBISDOCPROPS@15.1400:TopLevelSubfileName">
    <vt:lpwstr>Nicht verfügbar</vt:lpwstr>
  </property>
  <property fmtid="{D5CDD505-2E9C-101B-9397-08002B2CF9AE}" pid="57" name="FSC#LOCALSW@2103.100:BarCodeTopLevelSubfileTitle">
    <vt:lpwstr/>
  </property>
  <property fmtid="{D5CDD505-2E9C-101B-9397-08002B2CF9AE}" pid="58" name="FSC#FSCIBISDOCPROPS@15.1400:TopLevelSubfileNumber">
    <vt:lpwstr>Nicht verfügbar</vt:lpwstr>
  </property>
  <property fmtid="{D5CDD505-2E9C-101B-9397-08002B2CF9AE}" pid="59" name="FSC#FSCIBISDOCPROPS@15.1400:TitleSubFile">
    <vt:lpwstr>Nicht verfügbar</vt:lpwstr>
  </property>
  <property fmtid="{D5CDD505-2E9C-101B-9397-08002B2CF9AE}" pid="60" name="FSC#LOCALSW@2103.100:BarCodeTitleSubFile">
    <vt:lpwstr/>
  </property>
  <property fmtid="{D5CDD505-2E9C-101B-9397-08002B2CF9AE}" pid="61" name="FSC#LOCALSW@2103.100:BarCodeOwnerSubFile">
    <vt:lpwstr/>
  </property>
  <property fmtid="{D5CDD505-2E9C-101B-9397-08002B2CF9AE}" pid="62" name="FSC#FSCIBISDOCPROPS@15.1400:TopLevelDossierName">
    <vt:lpwstr>Nicht verfügbar</vt:lpwstr>
  </property>
  <property fmtid="{D5CDD505-2E9C-101B-9397-08002B2CF9AE}" pid="63" name="FSC#LOCALSW@2103.100:BarCodeTopLevelDossierName">
    <vt:lpwstr/>
  </property>
  <property fmtid="{D5CDD505-2E9C-101B-9397-08002B2CF9AE}" pid="64" name="FSC#FSCIBISDOCPROPS@15.1400:TopLevelDossierNumber">
    <vt:lpwstr>Nicht verfügbar</vt:lpwstr>
  </property>
  <property fmtid="{D5CDD505-2E9C-101B-9397-08002B2CF9AE}" pid="65" name="FSC#FSCIBISDOCPROPS@15.1400:TopLevelDossierYear">
    <vt:lpwstr>Nicht verfügbar</vt:lpwstr>
  </property>
  <property fmtid="{D5CDD505-2E9C-101B-9397-08002B2CF9AE}" pid="66" name="FSC#FSCIBISDOCPROPS@15.1400:TopLevelDossierTitel">
    <vt:lpwstr>Nicht verfügbar</vt:lpwstr>
  </property>
  <property fmtid="{D5CDD505-2E9C-101B-9397-08002B2CF9AE}" pid="67" name="FSC#LOCALSW@2103.100:BarCodeTopLevelDossierTitel">
    <vt:lpwstr/>
  </property>
  <property fmtid="{D5CDD505-2E9C-101B-9397-08002B2CF9AE}" pid="68" name="FSC#FSCIBISDOCPROPS@15.1400:TopLevelDossierRespOrgShortname">
    <vt:lpwstr>Nicht verfügbar</vt:lpwstr>
  </property>
  <property fmtid="{D5CDD505-2E9C-101B-9397-08002B2CF9AE}" pid="69" name="FSC#FSCIBISDOCPROPS@15.1400:TopLevelDossierResponsible">
    <vt:lpwstr>Nicht verfügbar</vt:lpwstr>
  </property>
  <property fmtid="{D5CDD505-2E9C-101B-9397-08002B2CF9AE}" pid="70" name="FSC#FSCIBISDOCPROPS@15.1400:TopLevelSubjectGroupPosNumber">
    <vt:lpwstr>Nicht verfügbar</vt:lpwstr>
  </property>
  <property fmtid="{D5CDD505-2E9C-101B-9397-08002B2CF9AE}" pid="71" name="FSC#FSCIBISDOCPROPS@15.1400:RRBNumber">
    <vt:lpwstr>Nicht verfügbar</vt:lpwstr>
  </property>
  <property fmtid="{D5CDD505-2E9C-101B-9397-08002B2CF9AE}" pid="72" name="FSC#FSCIBISDOCPROPS@15.1400:RRSessionDate">
    <vt:lpwstr/>
  </property>
  <property fmtid="{D5CDD505-2E9C-101B-9397-08002B2CF9AE}" pid="73" name="FSC#LOCALSW@2103.100:BarCodeDossierRef">
    <vt:lpwstr/>
  </property>
  <property fmtid="{D5CDD505-2E9C-101B-9397-08002B2CF9AE}" pid="74" name="FSC#FSCIBISDOCPROPS@15.1400:BGMName">
    <vt:lpwstr> </vt:lpwstr>
  </property>
  <property fmtid="{D5CDD505-2E9C-101B-9397-08002B2CF9AE}" pid="75" name="FSC#FSCIBISDOCPROPS@15.1400:BGMFirstName">
    <vt:lpwstr> </vt:lpwstr>
  </property>
  <property fmtid="{D5CDD505-2E9C-101B-9397-08002B2CF9AE}" pid="76" name="FSC#FSCIBISDOCPROPS@15.1400:BGMZIP">
    <vt:lpwstr> </vt:lpwstr>
  </property>
  <property fmtid="{D5CDD505-2E9C-101B-9397-08002B2CF9AE}" pid="77" name="FSC#FSCIBISDOCPROPS@15.1400:BGMBirthday">
    <vt:lpwstr> </vt:lpwstr>
  </property>
  <property fmtid="{D5CDD505-2E9C-101B-9397-08002B2CF9AE}" pid="78" name="FSC#FSCIBISDOCPROPS@15.1400:BGMDiagnose">
    <vt:lpwstr> </vt:lpwstr>
  </property>
  <property fmtid="{D5CDD505-2E9C-101B-9397-08002B2CF9AE}" pid="79" name="FSC#FSCIBISDOCPROPS@15.1400:BGMDiagnoseAdd">
    <vt:lpwstr> </vt:lpwstr>
  </property>
  <property fmtid="{D5CDD505-2E9C-101B-9397-08002B2CF9AE}" pid="80" name="FSC#FSCIBISDOCPROPS@15.1400:BGMDiagnoseDetail">
    <vt:lpwstr> </vt:lpwstr>
  </property>
  <property fmtid="{D5CDD505-2E9C-101B-9397-08002B2CF9AE}" pid="81" name="FSC#FSCIBISDOCPROPS@15.1400:CreatedAt">
    <vt:lpwstr>03.09.2013</vt:lpwstr>
  </property>
  <property fmtid="{D5CDD505-2E9C-101B-9397-08002B2CF9AE}" pid="82" name="FSC#FSCIBISDOCPROPS@15.1400:CreatedBy">
    <vt:lpwstr>Roberto Tropea AVK</vt:lpwstr>
  </property>
  <property fmtid="{D5CDD505-2E9C-101B-9397-08002B2CF9AE}" pid="83" name="FSC#FSCIBISDOCPROPS@15.1400:ReferredBarCode">
    <vt:lpwstr/>
  </property>
  <property fmtid="{D5CDD505-2E9C-101B-9397-08002B2CF9AE}" pid="84" name="FSC#FSCIBISDOCPROPS@15.1400:DossierRef">
    <vt:lpwstr/>
  </property>
  <property fmtid="{D5CDD505-2E9C-101B-9397-08002B2CF9AE}" pid="85" name="FSC#COOSYSTEM@1.1:Container">
    <vt:lpwstr>COO.2103.100.2.5328669</vt:lpwstr>
  </property>
  <property fmtid="{D5CDD505-2E9C-101B-9397-08002B2CF9AE}" pid="86" name="FSC#LOCALSW@2103.100:User_Login_red">
    <vt:lpwstr>avktro@TG.CH</vt:lpwstr>
  </property>
  <property fmtid="{D5CDD505-2E9C-101B-9397-08002B2CF9AE}" pid="87" name="FSC#LOCALSW@2103.100:TGDOSREI">
    <vt:lpwstr/>
  </property>
  <property fmtid="{D5CDD505-2E9C-101B-9397-08002B2CF9AE}" pid="88" name="FSC#ATSTATECFG@1.1001:Office">
    <vt:lpwstr/>
  </property>
  <property fmtid="{D5CDD505-2E9C-101B-9397-08002B2CF9AE}" pid="89" name="FSC#ATSTATECFG@1.1001:Agent">
    <vt:lpwstr/>
  </property>
  <property fmtid="{D5CDD505-2E9C-101B-9397-08002B2CF9AE}" pid="90" name="FSC#ATSTATECFG@1.1001:AgentPhone">
    <vt:lpwstr/>
  </property>
  <property fmtid="{D5CDD505-2E9C-101B-9397-08002B2CF9AE}" pid="91" name="FSC#ATSTATECFG@1.1001:DepartmentFax">
    <vt:lpwstr/>
  </property>
  <property fmtid="{D5CDD505-2E9C-101B-9397-08002B2CF9AE}" pid="92" name="FSC#ATSTATECFG@1.1001:DepartmentEmail">
    <vt:lpwstr/>
  </property>
  <property fmtid="{D5CDD505-2E9C-101B-9397-08002B2CF9AE}" pid="93" name="FSC#ATSTATECFG@1.1001:SubfileDate">
    <vt:lpwstr/>
  </property>
  <property fmtid="{D5CDD505-2E9C-101B-9397-08002B2CF9AE}" pid="94" name="FSC#ATSTATECFG@1.1001:SubfileSubject">
    <vt:lpwstr/>
  </property>
  <property fmtid="{D5CDD505-2E9C-101B-9397-08002B2CF9AE}" pid="95" name="FSC#ATSTATECFG@1.1001:DepartmentZipCode">
    <vt:lpwstr/>
  </property>
  <property fmtid="{D5CDD505-2E9C-101B-9397-08002B2CF9AE}" pid="96" name="FSC#ATSTATECFG@1.1001:DepartmentCountry">
    <vt:lpwstr/>
  </property>
  <property fmtid="{D5CDD505-2E9C-101B-9397-08002B2CF9AE}" pid="97" name="FSC#ATSTATECFG@1.1001:DepartmentCity">
    <vt:lpwstr/>
  </property>
  <property fmtid="{D5CDD505-2E9C-101B-9397-08002B2CF9AE}" pid="98" name="FSC#ATSTATECFG@1.1001:DepartmentStreet">
    <vt:lpwstr/>
  </property>
  <property fmtid="{D5CDD505-2E9C-101B-9397-08002B2CF9AE}" pid="99" name="FSC#ATSTATECFG@1.1001:DepartmentDVR">
    <vt:lpwstr/>
  </property>
  <property fmtid="{D5CDD505-2E9C-101B-9397-08002B2CF9AE}" pid="100" name="FSC#ATSTATECFG@1.1001:DepartmentUID">
    <vt:lpwstr/>
  </property>
  <property fmtid="{D5CDD505-2E9C-101B-9397-08002B2CF9AE}" pid="101" name="FSC#ATSTATECFG@1.1001:SubfileReference">
    <vt:lpwstr/>
  </property>
  <property fmtid="{D5CDD505-2E9C-101B-9397-08002B2CF9AE}" pid="102" name="FSC#ATSTATECFG@1.1001:Clause">
    <vt:lpwstr/>
  </property>
  <property fmtid="{D5CDD505-2E9C-101B-9397-08002B2CF9AE}" pid="103" name="FSC#ATSTATECFG@1.1001:ApprovedSignature">
    <vt:lpwstr/>
  </property>
  <property fmtid="{D5CDD505-2E9C-101B-9397-08002B2CF9AE}" pid="104" name="FSC#ATSTATECFG@1.1001:BankAccount">
    <vt:lpwstr/>
  </property>
  <property fmtid="{D5CDD505-2E9C-101B-9397-08002B2CF9AE}" pid="105" name="FSC#ATSTATECFG@1.1001:BankAccountOwner">
    <vt:lpwstr/>
  </property>
  <property fmtid="{D5CDD505-2E9C-101B-9397-08002B2CF9AE}" pid="106" name="FSC#ATSTATECFG@1.1001:BankInstitute">
    <vt:lpwstr/>
  </property>
  <property fmtid="{D5CDD505-2E9C-101B-9397-08002B2CF9AE}" pid="107" name="FSC#ATSTATECFG@1.1001:BankAccountID">
    <vt:lpwstr/>
  </property>
  <property fmtid="{D5CDD505-2E9C-101B-9397-08002B2CF9AE}" pid="108" name="FSC#ATSTATECFG@1.1001:BankAccountIBAN">
    <vt:lpwstr/>
  </property>
  <property fmtid="{D5CDD505-2E9C-101B-9397-08002B2CF9AE}" pid="109" name="FSC#ATSTATECFG@1.1001:BankAccountBIC">
    <vt:lpwstr/>
  </property>
  <property fmtid="{D5CDD505-2E9C-101B-9397-08002B2CF9AE}" pid="110" name="FSC#ATSTATECFG@1.1001:BankName">
    <vt:lpwstr/>
  </property>
  <property fmtid="{D5CDD505-2E9C-101B-9397-08002B2CF9AE}" pid="111" name="FSC#FSCFOLIO@1.1001:docpropproject">
    <vt:lpwstr/>
  </property>
</Properties>
</file>